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3.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10.72.11.14\home\Jobs' Files\EECA\2024_Indoor Combustion\"/>
    </mc:Choice>
  </mc:AlternateContent>
  <xr:revisionPtr revIDLastSave="0" documentId="13_ncr:1_{DAB5BAEF-2ECE-4648-B838-05604C2839A4}" xr6:coauthVersionLast="47" xr6:coauthVersionMax="47" xr10:uidLastSave="{00000000-0000-0000-0000-000000000000}"/>
  <bookViews>
    <workbookView xWindow="86280" yWindow="-120" windowWidth="25440" windowHeight="15270" xr2:uid="{E9C47FD5-AED7-4CDC-AF95-E89FAD1F478B}"/>
  </bookViews>
  <sheets>
    <sheet name="Contents" sheetId="3" r:id="rId1"/>
    <sheet name="Scope" sheetId="5" r:id="rId2"/>
    <sheet name="Input" sheetId="2" r:id="rId3"/>
    <sheet name="Results" sheetId="15" r:id="rId4"/>
    <sheet name="Report tables" sheetId="16" r:id="rId5"/>
    <sheet name="ERFs" sheetId="7" r:id="rId6"/>
    <sheet name="Costs" sheetId="8" r:id="rId7"/>
    <sheet name="Annual incs" sheetId="9" r:id="rId8"/>
    <sheet name="HH comp &amp; Health" sheetId="12" r:id="rId9"/>
    <sheet name="NZ nat data" sheetId="18" r:id="rId10"/>
    <sheet name="Indoor impacts per HH" sheetId="11" r:id="rId11"/>
    <sheet name="Indoor impacts NZ" sheetId="19" r:id="rId12"/>
    <sheet name="Fuel use" sheetId="13" r:id="rId13"/>
    <sheet name="Damage costs" sheetId="14" r:id="rId14"/>
    <sheet name="Outdoor impacts per HH" sheetId="17" r:id="rId15"/>
    <sheet name="Outdoor impacts NZ" sheetId="20" r:id="rId16"/>
    <sheet name="Glossary" sheetId="6" r:id="rId17"/>
    <sheet name="References" sheetId="4" r:id="rId18"/>
  </sheets>
  <externalReferences>
    <externalReference r:id="rId19"/>
    <externalReference r:id="rId20"/>
    <externalReference r:id="rId21"/>
    <externalReference r:id="rId22"/>
    <externalReference r:id="rId23"/>
    <externalReference r:id="rId24"/>
    <externalReference r:id="rId25"/>
  </externalReferences>
  <definedNames>
    <definedName name="_Ref192772985" localSheetId="6">Costs!$B$34</definedName>
    <definedName name="_Ref195173554" localSheetId="6">Costs!$B$45</definedName>
    <definedName name="ceta">'[1]Euro V &amp; VI EF - HDVs &amp; Bus'!$K:$K</definedName>
    <definedName name="Chargable" localSheetId="17">#REF!</definedName>
    <definedName name="Chargable">#REF!</definedName>
    <definedName name="Chargeable" localSheetId="17">#REF!</definedName>
    <definedName name="Chargeable">#REF!</definedName>
    <definedName name="con_data">[2]Contracts!$A$3:$F$97</definedName>
    <definedName name="ContractValue" localSheetId="17">#REF!</definedName>
    <definedName name="ContractValue">#REF!</definedName>
    <definedName name="Costs" localSheetId="17">#REF!</definedName>
    <definedName name="Costs">#REF!</definedName>
    <definedName name="DHprop2.5">[3]EmissionsTable!$D$52</definedName>
    <definedName name="EmissionsTable">[3]EmissionsTable!$C$6:$Y$47</definedName>
    <definedName name="ErrorEFcoal">[3]EmissionsTable!$D$70</definedName>
    <definedName name="ErrorEFwood">[3]EmissionsTable!$D$69</definedName>
    <definedName name="ErrorFF">[3]EmissionsTable!$D$68</definedName>
    <definedName name="ErrorHH">[3]EmissionsTable!$D$67</definedName>
    <definedName name="HDV_BUS_Equations">'[4]HDV - BUS Equations'!$A$2:$B$17</definedName>
    <definedName name="Ind_PM10_Rural_2016" localSheetId="0">'[5]Industry Sites'!$H$4</definedName>
    <definedName name="Ind_PM10_Rural_2016" localSheetId="17">#REF!</definedName>
    <definedName name="Ind_PM10_Rural_2016">'[6]Industry Sites'!$H$4</definedName>
    <definedName name="Ind_PM10_Urban_2016" localSheetId="0">'[5]Industry Sites'!$H$3</definedName>
    <definedName name="Ind_PM10_Urban_2016" localSheetId="17">#REF!</definedName>
    <definedName name="Ind_PM10_Urban_2016">'[6]Industry Sites'!$H$3</definedName>
    <definedName name="Ind_PM2.5_Rural_2016" localSheetId="0">'[5]Industry Sites'!$I$4</definedName>
    <definedName name="Ind_PM2.5_Rural_2016" localSheetId="17">#REF!</definedName>
    <definedName name="Ind_PM2.5_Rural_2016">'[6]Industry Sites'!$I$4</definedName>
    <definedName name="Ind_PM2.5_Urban_2016" localSheetId="0">'[5]Industry Sites'!$I$3</definedName>
    <definedName name="Ind_PM2.5_Urban_2016" localSheetId="17">#REF!</definedName>
    <definedName name="Ind_PM2.5_Urban_2016">'[6]Industry Sites'!$I$3</definedName>
    <definedName name="Invoiced" localSheetId="17">#REF!</definedName>
    <definedName name="Invoiced">#REF!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41731.006724537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MV2012CO">[3]MotorVehicles!$C$22</definedName>
    <definedName name="MV2012NO">[3]MotorVehicles!$E$22</definedName>
    <definedName name="MV2012PM">[3]MotorVehicles!$F$22</definedName>
    <definedName name="MV2012PM2">[3]MotorVehicles!$G$22</definedName>
    <definedName name="MVEFPM">[3]EmissionsTable!$P$58</definedName>
    <definedName name="MVEFPM90">[3]EmissionsTable!$P$59</definedName>
    <definedName name="OBEmissionsTable">[3]EmissionsTable!$Z$6:$AE$47</definedName>
    <definedName name="OBseasonalTable">[3]SeasonalProfiles!$Q$4:$AD$46</definedName>
    <definedName name="PCs_LDVs_Equations">'[4]PCs - LDVs Equations'!$A$2:$B$18</definedName>
    <definedName name="PM10_Ak_BotanyDowns_2016" localSheetId="0">'[5]PM10 Data'!$T$16</definedName>
    <definedName name="PM10_Ak_BotanyDowns_2016" localSheetId="17">#REF!</definedName>
    <definedName name="PM10_Ak_BotanyDowns_2016">'[6]PM10 Data'!$T$16</definedName>
    <definedName name="PM10_Ak_GlenEden_2016" localSheetId="0">'[5]PM10 Data'!$T$15</definedName>
    <definedName name="PM10_Ak_GlenEden_2016" localSheetId="17">#REF!</definedName>
    <definedName name="PM10_Ak_GlenEden_2016">'[6]PM10 Data'!$T$15</definedName>
    <definedName name="PM10_Ak_Henderson_2016" localSheetId="0">'[5]PM10 Data'!$T$13</definedName>
    <definedName name="PM10_Ak_Henderson_2016" localSheetId="17">#REF!</definedName>
    <definedName name="PM10_Ak_Henderson_2016">'[6]PM10 Data'!$T$13</definedName>
    <definedName name="PM10_Ak_KhyberPass_2016" localSheetId="0">'[5]PM10 Data'!$T$10</definedName>
    <definedName name="PM10_Ak_KhyberPass_2016" localSheetId="17">#REF!</definedName>
    <definedName name="PM10_Ak_KhyberPass_2016">'[6]PM10 Data'!$T$10</definedName>
    <definedName name="PM10_Ak_Pakuranga_2016" localSheetId="0">'[5]PM10 Data'!$T$17</definedName>
    <definedName name="PM10_Ak_Pakuranga_2016" localSheetId="17">#REF!</definedName>
    <definedName name="PM10_Ak_Pakuranga_2016">'[6]PM10 Data'!$T$17</definedName>
    <definedName name="PM10_Ak_Penrose_2016" localSheetId="0">'[5]PM10 Data'!$T$11</definedName>
    <definedName name="PM10_Ak_Penrose_2016" localSheetId="17">#REF!</definedName>
    <definedName name="PM10_Ak_Penrose_2016">'[6]PM10 Data'!$T$11</definedName>
    <definedName name="PM10_Ak_QueenSt_2016" localSheetId="0">'[5]PM10 Data'!$T$9</definedName>
    <definedName name="PM10_Ak_QueenSt_2016" localSheetId="17">#REF!</definedName>
    <definedName name="PM10_Ak_QueenSt_2016">'[6]PM10 Data'!$T$9</definedName>
    <definedName name="PM10_Ak_Takapuna_2016" localSheetId="0">'[5]PM10 Data'!$T$12</definedName>
    <definedName name="PM10_Ak_Takapuna_2016" localSheetId="17">#REF!</definedName>
    <definedName name="PM10_Ak_Takapuna_2016">'[6]PM10 Data'!$T$12</definedName>
    <definedName name="PM10_AK_UrbanAirshed_2016" localSheetId="0">'[5]PM Values'!$C$24</definedName>
    <definedName name="PM10_AK_UrbanAirshed_2016" localSheetId="17">#REF!</definedName>
    <definedName name="PM10_AK_UrbanAirshed_2016">'[6]PM Values'!$C$24</definedName>
    <definedName name="PM10_Ak_Waterfront_2016" localSheetId="0">'[5]PM10 Data'!$T$8</definedName>
    <definedName name="PM10_Ak_Waterfront_2016" localSheetId="17">#REF!</definedName>
    <definedName name="PM10_Ak_Waterfront_2016">'[6]PM10 Data'!$T$8</definedName>
    <definedName name="PM10_Ashburton_2016" localSheetId="0">'[5]PM10 Data'!$T$83</definedName>
    <definedName name="PM10_Ashburton_2016" localSheetId="17">#REF!</definedName>
    <definedName name="PM10_Ashburton_2016">'[6]PM10 Data'!$T$83</definedName>
    <definedName name="PM10_Awatoto_2016" localSheetId="0">'[5]PM10 Data'!$T$55</definedName>
    <definedName name="PM10_Awatoto_2016" localSheetId="17">#REF!</definedName>
    <definedName name="PM10_Awatoto_2016">'[6]PM10 Data'!$T$55</definedName>
    <definedName name="PM10_Beachlands_2016" localSheetId="0">'[5]PM10 Data'!$T$21</definedName>
    <definedName name="PM10_Beachlands_2016" localSheetId="17">#REF!</definedName>
    <definedName name="PM10_Beachlands_2016">'[6]PM10 Data'!$T$21</definedName>
    <definedName name="PM10_Blenheim_2016" localSheetId="0">'[5]PM10 Data'!$T$73</definedName>
    <definedName name="PM10_Blenheim_2016" localSheetId="17">#REF!</definedName>
    <definedName name="PM10_Blenheim_2016">'[6]PM10 Data'!$T$73</definedName>
    <definedName name="PM10_Bluff_2016">#REF!</definedName>
    <definedName name="PM10_Cambridge_2016" localSheetId="0">'[5]PM10 Data'!$T$37</definedName>
    <definedName name="PM10_Cambridge_2016" localSheetId="17">#REF!</definedName>
    <definedName name="PM10_Cambridge_2016">'[6]PM10 Data'!$T$37</definedName>
    <definedName name="PM10_Chc_Riccarton_2016">#REF!</definedName>
    <definedName name="PM10_Chc_StAlbans_2016" localSheetId="0">'[5]PM10 Data'!$T$79</definedName>
    <definedName name="PM10_Chc_StAlbans_2016" localSheetId="17">#REF!</definedName>
    <definedName name="PM10_Chc_StAlbans_2016">'[6]PM10 Data'!$T$79</definedName>
    <definedName name="PM10_Chc_Woolston_2006">#REF!</definedName>
    <definedName name="PM10_Chc_Woolston_2016">#REF!</definedName>
    <definedName name="PM10_Dunedin_2016" localSheetId="0">'[5]PM10 Data'!$T$95</definedName>
    <definedName name="PM10_Dunedin_2016" localSheetId="17">#REF!</definedName>
    <definedName name="PM10_Dunedin_2016">'[6]PM10 Data'!$T$95</definedName>
    <definedName name="PM10_Edendale_2016" localSheetId="0">'[5]PM10 Data'!$T$102</definedName>
    <definedName name="PM10_Edendale_2016" localSheetId="17">#REF!</definedName>
    <definedName name="PM10_Edendale_2016">'[6]PM10 Data'!$T$102</definedName>
    <definedName name="PM10_Geraldine_2016" localSheetId="0">'[5]PM10 Data'!$T$86</definedName>
    <definedName name="PM10_Geraldine_2016" localSheetId="17">#REF!</definedName>
    <definedName name="PM10_Geraldine_2016">'[6]PM10 Data'!$T$86</definedName>
    <definedName name="PM10_Gisborne_2016" localSheetId="0">'[5]PM10 Data'!$T$51</definedName>
    <definedName name="PM10_Gisborne_2016" localSheetId="17">#REF!</definedName>
    <definedName name="PM10_Gisborne_2016">'[6]PM10 Data'!$T$51</definedName>
    <definedName name="PM10_Gore_2016" localSheetId="0">'[5]PM10 Data'!$T$99</definedName>
    <definedName name="PM10_Gore_2016" localSheetId="17">#REF!</definedName>
    <definedName name="PM10_Gore_2016">'[6]PM10 Data'!$T$99</definedName>
    <definedName name="PM10_Ham_Bloodbank_2016">#REF!</definedName>
    <definedName name="PM10_Ham_Claudelands_2016">#REF!</definedName>
    <definedName name="PM10_HamiltonAvg_2016" localSheetId="0">'[5]PM Values'!$C$42</definedName>
    <definedName name="PM10_HamiltonAvg_2016" localSheetId="17">#REF!</definedName>
    <definedName name="PM10_HamiltonAvg_2016">'[6]PM Values'!$C$42</definedName>
    <definedName name="PM10_Hastings_2016" localSheetId="0">'[5]PM10 Data'!$T$54</definedName>
    <definedName name="PM10_Hastings_2016" localSheetId="17">#REF!</definedName>
    <definedName name="PM10_Hastings_2016">'[6]PM10 Data'!$T$54</definedName>
    <definedName name="PM10_Helensville_2016" localSheetId="0">'[5]PM10 Data'!$T$25</definedName>
    <definedName name="PM10_Helensville_2016" localSheetId="17">#REF!</definedName>
    <definedName name="PM10_Helensville_2016">'[6]PM10 Data'!$T$25</definedName>
    <definedName name="PM10_Huntly_2016" localSheetId="0">'[5]PM10 Data'!$T$28</definedName>
    <definedName name="PM10_Huntly_2016" localSheetId="17">#REF!</definedName>
    <definedName name="PM10_Huntly_2016">'[6]PM10 Data'!$T$28</definedName>
    <definedName name="PM10_Invercargill_2016" localSheetId="0">'[5]PM10 Data'!$T$100</definedName>
    <definedName name="PM10_Invercargill_2016" localSheetId="17">#REF!</definedName>
    <definedName name="PM10_Invercargill_2016">'[6]PM10 Data'!$T$100</definedName>
    <definedName name="PM10_Kaiapoi_2016" localSheetId="0">'[5]PM10 Data'!$T$77</definedName>
    <definedName name="PM10_Kaiapoi_2016" localSheetId="17">#REF!</definedName>
    <definedName name="PM10_Kaiapoi_2016">'[6]PM10 Data'!$T$77</definedName>
    <definedName name="PM10_Kaitaia_2016" localSheetId="0">'[5]PM10 Data'!$T$5</definedName>
    <definedName name="PM10_Kaitaia_2016" localSheetId="17">#REF!</definedName>
    <definedName name="PM10_Kaitaia_2016">'[6]PM10 Data'!$T$5</definedName>
    <definedName name="PM10_LowerHutt_2016" localSheetId="0">'[5]PM10 Data'!$T$64</definedName>
    <definedName name="PM10_LowerHutt_2016" localSheetId="17">#REF!</definedName>
    <definedName name="PM10_LowerHutt_2016">'[6]PM10 Data'!$T$64</definedName>
    <definedName name="PM10_Lyttelton_2016">#REF!</definedName>
    <definedName name="PM10_MarsdenPt_2016" localSheetId="0">'[5]PM10 Data'!$T$7</definedName>
    <definedName name="PM10_MarsdenPt_2016" localSheetId="17">#REF!</definedName>
    <definedName name="PM10_MarsdenPt_2016">'[6]PM10 Data'!$T$7</definedName>
    <definedName name="PM10_MastertonE_2016" localSheetId="0">'[5]PM10 Data'!$T$61</definedName>
    <definedName name="PM10_MastertonE_2016" localSheetId="17">#REF!</definedName>
    <definedName name="PM10_MastertonE_2016">'[6]PM10 Data'!$T$61</definedName>
    <definedName name="PM10_MastertonW_2016" localSheetId="0">'[5]PM10 Data'!$T$60</definedName>
    <definedName name="PM10_MastertonW_2016" localSheetId="17">#REF!</definedName>
    <definedName name="PM10_MastertonW_2016">'[6]PM10 Data'!$T$60</definedName>
    <definedName name="PM10_Morrinsville_2016" localSheetId="0">'[5]PM10 Data'!$T$30</definedName>
    <definedName name="PM10_Morrinsville_2016" localSheetId="17">#REF!</definedName>
    <definedName name="PM10_Morrinsville_2016">'[6]PM10 Data'!$T$30</definedName>
    <definedName name="PM10_MtMaunganui_2016" localSheetId="0">'[5]PM10 Data'!$T$46</definedName>
    <definedName name="PM10_MtMaunganui_2016" localSheetId="17">#REF!</definedName>
    <definedName name="PM10_MtMaunganui_2016">'[6]PM10 Data'!$T$46</definedName>
    <definedName name="PM10_NelsonA_2016" localSheetId="0">'[5]PM10 Data'!$T$69</definedName>
    <definedName name="PM10_NelsonA_2016" localSheetId="17">#REF!</definedName>
    <definedName name="PM10_NelsonA_2016">'[6]PM10 Data'!$T$69</definedName>
    <definedName name="PM10_NelsonB1_2016" localSheetId="0">'[5]PM10 Data'!$T$70</definedName>
    <definedName name="PM10_NelsonB1_2016" localSheetId="17">#REF!</definedName>
    <definedName name="PM10_NelsonB1_2016">'[6]PM10 Data'!$T$70</definedName>
    <definedName name="PM10_NelsonB2_2016" localSheetId="0">'[5]PM10 Data'!$T$71</definedName>
    <definedName name="PM10_NelsonB2_2016" localSheetId="17">#REF!</definedName>
    <definedName name="PM10_NelsonB2_2016">'[6]PM10 Data'!$T$71</definedName>
    <definedName name="PM10_NelsonC_2016" localSheetId="0">'[5]PM10 Data'!$T$72</definedName>
    <definedName name="PM10_NelsonC_2016" localSheetId="17">#REF!</definedName>
    <definedName name="PM10_NelsonC_2016">'[6]PM10 Data'!$T$72</definedName>
    <definedName name="PM10_Npe_MarewaPark_2016" localSheetId="0">'[5]PM10 Data'!$T$52</definedName>
    <definedName name="PM10_Npe_MarewaPark_2016" localSheetId="17">#REF!</definedName>
    <definedName name="PM10_Npe_MarewaPark_2016">'[6]PM10 Data'!$T$52</definedName>
    <definedName name="PM10_O1_Alexandra_2016">#REF!</definedName>
    <definedName name="PM10_O1_Arrowtown_2016">#REF!</definedName>
    <definedName name="PM10_O2_Mosgiel_2016">#REF!</definedName>
    <definedName name="PM10_O3_Balclutha_2016">#REF!</definedName>
    <definedName name="PM10_O3_Oamaru_2016">#REF!</definedName>
    <definedName name="PM10_O4_Lawrence_2016" localSheetId="0">'[5]PM10 Data'!$T$98</definedName>
    <definedName name="PM10_O4_Lawrence_2016" localSheetId="17">#REF!</definedName>
    <definedName name="PM10_O4_Lawrence_2016">'[6]PM10 Data'!$T$98</definedName>
    <definedName name="PM10_Patumahoe_2016" localSheetId="0">'[5]PM10 Data'!$T$26</definedName>
    <definedName name="PM10_Patumahoe_2016" localSheetId="17">#REF!</definedName>
    <definedName name="PM10_Patumahoe_2016">'[6]PM10 Data'!$T$26</definedName>
    <definedName name="PM10_Picton_2016">#REF!</definedName>
    <definedName name="PM10_Pongakawa_2016" localSheetId="0">'[5]PM10 Data'!$T$50</definedName>
    <definedName name="PM10_Pongakawa_2016" localSheetId="17">#REF!</definedName>
    <definedName name="PM10_Pongakawa_2016">'[6]PM10 Data'!$T$50</definedName>
    <definedName name="PM10_Porirua_2016" localSheetId="0">'[5]PM10 Data'!$T$67</definedName>
    <definedName name="PM10_Porirua_2016" localSheetId="17">#REF!</definedName>
    <definedName name="PM10_Porirua_2016">'[6]PM10 Data'!$T$67</definedName>
    <definedName name="PM10_Putaruru_2016" localSheetId="0">'[5]PM10 Data'!$T$39</definedName>
    <definedName name="PM10_Putaruru_2016" localSheetId="17">#REF!</definedName>
    <definedName name="PM10_Putaruru_2016">'[6]PM10 Data'!$T$39</definedName>
    <definedName name="PM10_Rangiora_2016" localSheetId="0">'[5]PM10 Data'!$T$76</definedName>
    <definedName name="PM10_Rangiora_2016" localSheetId="17">#REF!</definedName>
    <definedName name="PM10_Rangiora_2016">'[6]PM10 Data'!$T$76</definedName>
    <definedName name="PM10_Reefton_2016" localSheetId="0">'[5]PM10 Data'!$T$75</definedName>
    <definedName name="PM10_Reefton_2016" localSheetId="17">#REF!</definedName>
    <definedName name="PM10_Reefton_2016">'[6]PM10 Data'!$T$75</definedName>
    <definedName name="PM10_Richmond_2016" localSheetId="0">'[5]PM10 Data'!$T$68</definedName>
    <definedName name="PM10_Richmond_2016" localSheetId="17">#REF!</definedName>
    <definedName name="PM10_Richmond_2016">'[6]PM10 Data'!$T$68</definedName>
    <definedName name="PM10_Rot_EdmondRd_2016" localSheetId="0">'[5]PM10 Data'!$T$44</definedName>
    <definedName name="PM10_Rot_EdmondRd_2016" localSheetId="17">#REF!</definedName>
    <definedName name="PM10_Rot_EdmondRd_2016">'[6]PM10 Data'!$T$44</definedName>
    <definedName name="PM10_Rot_Ngapuna_2016">#REF!</definedName>
    <definedName name="PM10_Rural_Other_2016" localSheetId="0">'[5]PM Values'!$C$5</definedName>
    <definedName name="PM10_Rural_Other_2016" localSheetId="17">#REF!</definedName>
    <definedName name="PM10_Rural_Other_2016">'[6]PM Values'!$C$5</definedName>
    <definedName name="PM10_RuralCentres_2016" localSheetId="0">'[5]PM Values'!$C$4</definedName>
    <definedName name="PM10_RuralCentres_2016" localSheetId="17">#REF!</definedName>
    <definedName name="PM10_RuralCentres_2016">'[6]PM Values'!$C$4</definedName>
    <definedName name="PM10_Taihape_2016" localSheetId="0">'[5]PM10 Data'!$T$58</definedName>
    <definedName name="PM10_Taihape_2016" localSheetId="17">#REF!</definedName>
    <definedName name="PM10_Taihape_2016">'[6]PM10 Data'!$T$58</definedName>
    <definedName name="PM10_Taumarunui_2016" localSheetId="0">'[5]PM10 Data'!$T$59</definedName>
    <definedName name="PM10_Taumarunui_2016" localSheetId="17">#REF!</definedName>
    <definedName name="PM10_Taumarunui_2016">'[6]PM10 Data'!$T$59</definedName>
    <definedName name="PM10_Taupo_2016" localSheetId="0">'[5]PM10 Data'!$T$42</definedName>
    <definedName name="PM10_Taupo_2016" localSheetId="17">#REF!</definedName>
    <definedName name="PM10_Taupo_2016">'[6]PM10 Data'!$T$42</definedName>
    <definedName name="PM10_TeAnau_2016">#REF!</definedName>
    <definedName name="PM10_TeAwamutu_2016" localSheetId="0">'[5]PM10 Data'!$T$36</definedName>
    <definedName name="PM10_TeAwamutu_2016" localSheetId="17">#REF!</definedName>
    <definedName name="PM10_TeAwamutu_2016">'[6]PM10 Data'!$T$36</definedName>
    <definedName name="PM10_TeKuiti_2016" localSheetId="0">'[5]PM10 Data'!$T$40</definedName>
    <definedName name="PM10_TeKuiti_2016" localSheetId="17">#REF!</definedName>
    <definedName name="PM10_TeKuiti_2016">'[6]PM10 Data'!$T$40</definedName>
    <definedName name="PM10_Thames_2016" localSheetId="0">'[5]PM10 Data'!$T$31</definedName>
    <definedName name="PM10_Thames_2016" localSheetId="17">#REF!</definedName>
    <definedName name="PM10_Thames_2016">'[6]PM10 Data'!$T$31</definedName>
    <definedName name="PM10_Timaru_2016" localSheetId="0">'[5]PM10 Data'!$T$84</definedName>
    <definedName name="PM10_Timaru_2016" localSheetId="17">#REF!</definedName>
    <definedName name="PM10_Timaru_2016">'[6]PM10 Data'!$T$84</definedName>
    <definedName name="PM10_Tokoroa_2016" localSheetId="0">'[5]PM10 Data'!$T$38</definedName>
    <definedName name="PM10_Tokoroa_2016" localSheetId="17">#REF!</definedName>
    <definedName name="PM10_Tokoroa_2016">'[6]PM10 Data'!$T$38</definedName>
    <definedName name="PM10_Trg_MorlandFoxPark_2016">#REF!</definedName>
    <definedName name="PM10_Trg_Otumoetai_2016" localSheetId="0">'[5]PM10 Data'!$T$48</definedName>
    <definedName name="PM10_Trg_Otumoetai_2016" localSheetId="17">#REF!</definedName>
    <definedName name="PM10_Trg_Otumoetai_2016">'[6]PM10 Data'!$T$48</definedName>
    <definedName name="PM10_Turangi_2016" localSheetId="0">'[5]PM10 Data'!$T$41</definedName>
    <definedName name="PM10_Turangi_2016" localSheetId="17">#REF!</definedName>
    <definedName name="PM10_Turangi_2016">'[6]PM10 Data'!$T$41</definedName>
    <definedName name="PM10_UpperHutt_2016" localSheetId="0">'[5]PM10 Data'!$T$63</definedName>
    <definedName name="PM10_UpperHutt_2016" localSheetId="17">#REF!</definedName>
    <definedName name="PM10_UpperHutt_2016">'[6]PM10 Data'!$T$63</definedName>
    <definedName name="PM10_WaihekeIs_2016" localSheetId="0">'[5]PM10 Data'!$T$24</definedName>
    <definedName name="PM10_WaihekeIs_2016" localSheetId="17">#REF!</definedName>
    <definedName name="PM10_WaihekeIs_2016">'[6]PM10 Data'!$T$24</definedName>
    <definedName name="PM10_Waihi_2016" localSheetId="0">'[5]PM10 Data'!$T$43</definedName>
    <definedName name="PM10_Waihi_2016" localSheetId="17">#REF!</definedName>
    <definedName name="PM10_Waihi_2016">'[6]PM10 Data'!$T$43</definedName>
    <definedName name="PM10_Waimate_2016" localSheetId="0">'[5]PM10 Data'!$T$87</definedName>
    <definedName name="PM10_Waimate_2016" localSheetId="17">#REF!</definedName>
    <definedName name="PM10_Waimate_2016">'[6]PM10 Data'!$T$87</definedName>
    <definedName name="PM10_Wainuiomata_2016" localSheetId="0">'[5]PM10 Data'!$T$62</definedName>
    <definedName name="PM10_Wainuiomata_2016" localSheetId="17">#REF!</definedName>
    <definedName name="PM10_Wainuiomata_2016">'[6]PM10 Data'!$T$62</definedName>
    <definedName name="PM10_Wallacetown_2016">#REF!</definedName>
    <definedName name="PM10_Washdyke_2016">#REF!</definedName>
    <definedName name="PM10_Wellington_2016" localSheetId="0">'[5]PM10 Data'!$T$65</definedName>
    <definedName name="PM10_Wellington_2016" localSheetId="17">#REF!</definedName>
    <definedName name="PM10_Wellington_2016">'[6]PM10 Data'!$T$65</definedName>
    <definedName name="PM10_WestMelton_2016">#REF!</definedName>
    <definedName name="PM10_Whakatane_2016">#REF!</definedName>
    <definedName name="PM10_Whangaparaoa_2016" localSheetId="0">'[5]PM10 Data'!$T$27</definedName>
    <definedName name="PM10_Whangaparaoa_2016" localSheetId="17">#REF!</definedName>
    <definedName name="PM10_Whangaparaoa_2016">'[6]PM10 Data'!$T$27</definedName>
    <definedName name="PM10_Whangarei_2016" localSheetId="0">'[5]PM10 Data'!$T$6</definedName>
    <definedName name="PM10_Whangarei_2016" localSheetId="17">#REF!</definedName>
    <definedName name="PM10_Whangarei_2016">'[6]PM10 Data'!$T$6</definedName>
    <definedName name="PM10_Winton_2016">#REF!</definedName>
    <definedName name="PM2.5_Ak_Penrose_2016">#REF!</definedName>
    <definedName name="PM2.5_Ak_QueenSt_2016" localSheetId="0">'[5]PM2.5 Data'!$T$9</definedName>
    <definedName name="PM2.5_Ak_QueenSt_2016" localSheetId="17">#REF!</definedName>
    <definedName name="PM2.5_Ak_QueenSt_2016">'[6]PM2.5 Data'!$T$9</definedName>
    <definedName name="PM2.5_Ak_Takapuna_2016">#REF!</definedName>
    <definedName name="PM2.5_Ashburton_2016" localSheetId="0">'[5]PM2.5 Data'!$T$83</definedName>
    <definedName name="PM2.5_Ashburton_2016" localSheetId="17">#REF!</definedName>
    <definedName name="PM2.5_Ashburton_2016">'[6]PM2.5 Data'!$T$83</definedName>
    <definedName name="PM2.5_Awatoto_2016" localSheetId="0">'[5]PM2.5 Data'!$T$55</definedName>
    <definedName name="PM2.5_Awatoto_2016" localSheetId="17">#REF!</definedName>
    <definedName name="PM2.5_Awatoto_2016">'[6]PM2.5 Data'!$T$55</definedName>
    <definedName name="PM2.5_Blenheim_2016" localSheetId="0">'[5]PM2.5 Data'!$T$73</definedName>
    <definedName name="PM2.5_Blenheim_2016" localSheetId="17">#REF!</definedName>
    <definedName name="PM2.5_Blenheim_2016">'[6]PM2.5 Data'!$T$73</definedName>
    <definedName name="PM2.5_Chc_Riccarton_2016">#REF!</definedName>
    <definedName name="PM2.5_Chc_StAlbans_2016" localSheetId="0">'[5]PM2.5 Data'!$T$79</definedName>
    <definedName name="PM2.5_Chc_StAlbans_2016" localSheetId="17">#REF!</definedName>
    <definedName name="PM2.5_Chc_StAlbans_2016">'[6]PM2.5 Data'!$T$79</definedName>
    <definedName name="PM2.5_Chc_Woolston_2016">#REF!</definedName>
    <definedName name="PM2.5_Geraldine_2016" localSheetId="0">'[5]PM2.5 Data'!$T$86</definedName>
    <definedName name="PM2.5_Geraldine_2016" localSheetId="17">#REF!</definedName>
    <definedName name="PM2.5_Geraldine_2016">'[6]PM2.5 Data'!$T$86</definedName>
    <definedName name="PM2.5_Hastings_2016" localSheetId="0">'[5]PM2.5 Data'!$T$54</definedName>
    <definedName name="PM2.5_Hastings_2016" localSheetId="17">#REF!</definedName>
    <definedName name="PM2.5_Hastings_2016">'[6]PM2.5 Data'!$T$54</definedName>
    <definedName name="PM2.5_Kaiapoi_2016" localSheetId="0">'[5]PM2.5 Data'!$T$77</definedName>
    <definedName name="PM2.5_Kaiapoi_2016" localSheetId="17">#REF!</definedName>
    <definedName name="PM2.5_Kaiapoi_2016">'[6]PM2.5 Data'!$T$77</definedName>
    <definedName name="PM2.5_Lyttelton_2016">#REF!</definedName>
    <definedName name="PM2.5_MastertonE_2016" localSheetId="0">'[5]PM2.5 Data'!$T$61</definedName>
    <definedName name="PM2.5_MastertonE_2016" localSheetId="17">#REF!</definedName>
    <definedName name="PM2.5_MastertonE_2016">'[6]PM2.5 Data'!$T$61</definedName>
    <definedName name="PM2.5_MastertonW_2016" localSheetId="0">'[5]PM2.5 Data'!$T$60</definedName>
    <definedName name="PM2.5_MastertonW_2016" localSheetId="17">#REF!</definedName>
    <definedName name="PM2.5_MastertonW_2016">'[6]PM2.5 Data'!$T$60</definedName>
    <definedName name="PM2.5_NelsonA_2016" localSheetId="0">'[5]PM2.5 Data'!$T$69</definedName>
    <definedName name="PM2.5_NelsonA_2016" localSheetId="17">#REF!</definedName>
    <definedName name="PM2.5_NelsonA_2016">'[6]PM2.5 Data'!$T$69</definedName>
    <definedName name="PM2.5_Npe_MarewaPark_2016" localSheetId="0">'[5]PM2.5 Data'!$T$52</definedName>
    <definedName name="PM2.5_Npe_MarewaPark_2016" localSheetId="17">#REF!</definedName>
    <definedName name="PM2.5_Npe_MarewaPark_2016">'[6]PM2.5 Data'!$T$52</definedName>
    <definedName name="PM2.5_Patumahoe_2016" localSheetId="0">'[5]PM2.5 Data'!$T$26</definedName>
    <definedName name="PM2.5_Patumahoe_2016" localSheetId="17">#REF!</definedName>
    <definedName name="PM2.5_Patumahoe_2016">'[6]PM2.5 Data'!$T$26</definedName>
    <definedName name="PM2.5_Rangiora_2016" localSheetId="0">'[5]PM2.5 Data'!$T$76</definedName>
    <definedName name="PM2.5_Rangiora_2016" localSheetId="17">#REF!</definedName>
    <definedName name="PM2.5_Rangiora_2016">'[6]PM2.5 Data'!$T$76</definedName>
    <definedName name="PM2.5_Rot_EdmondRd_2016" localSheetId="0">'[5]PM2.5 Data'!$T$44</definedName>
    <definedName name="PM2.5_Rot_EdmondRd_2016" localSheetId="17">#REF!</definedName>
    <definedName name="PM2.5_Rot_EdmondRd_2016">'[6]PM2.5 Data'!$T$44</definedName>
    <definedName name="PM2.5_Rural_Other_2016" localSheetId="0">'[5]PM Values'!$F$5</definedName>
    <definedName name="PM2.5_Rural_Other_2016" localSheetId="17">#REF!</definedName>
    <definedName name="PM2.5_Rural_Other_2016">'[6]PM Values'!$F$5</definedName>
    <definedName name="PM2.5_RuralCentres_2016" localSheetId="0">'[5]PM Values'!$F$4</definedName>
    <definedName name="PM2.5_RuralCentres_2016" localSheetId="17">#REF!</definedName>
    <definedName name="PM2.5_RuralCentres_2016">'[6]PM Values'!$F$4</definedName>
    <definedName name="PM2.5_Timaru_AnzacSq_2016" localSheetId="0">'[5]PM2.5 Data'!$T$84</definedName>
    <definedName name="PM2.5_Timaru_AnzacSq_2016" localSheetId="17">#REF!</definedName>
    <definedName name="PM2.5_Timaru_AnzacSq_2016">'[6]PM2.5 Data'!$T$84</definedName>
    <definedName name="PM2.5_Tokoroa_2016" localSheetId="0">'[5]PM2.5 Data'!$T$38</definedName>
    <definedName name="PM2.5_Tokoroa_2016" localSheetId="17">#REF!</definedName>
    <definedName name="PM2.5_Tokoroa_2016">'[6]PM2.5 Data'!$T$38</definedName>
    <definedName name="PM2.5_Waimate_2016" localSheetId="0">'[5]PM2.5 Data'!$T$87</definedName>
    <definedName name="PM2.5_Waimate_2016" localSheetId="17">#REF!</definedName>
    <definedName name="PM2.5_Waimate_2016">'[6]PM2.5 Data'!$T$87</definedName>
    <definedName name="PM2.5_Wainuiomata_2016" localSheetId="0">'[5]PM2.5 Data'!$T$63</definedName>
    <definedName name="PM2.5_Wainuiomata_2016" localSheetId="17">#REF!</definedName>
    <definedName name="PM2.5_Wainuiomata_2016">'[6]PM2.5 Data'!$T$63</definedName>
    <definedName name="PM2.5_Washdyke_2016">#REF!</definedName>
    <definedName name="PM2.5_Wellington_2016" localSheetId="0">'[5]PM2.5 Data'!$T$64</definedName>
    <definedName name="PM2.5_Wellington_2016" localSheetId="17">#REF!</definedName>
    <definedName name="PM2.5_Wellington_2016">'[6]PM2.5 Data'!$T$64</definedName>
    <definedName name="PM2.5_Whangarei_2016" localSheetId="0">'[5]PM2.5 Data'!$T$6</definedName>
    <definedName name="PM2.5_Whangarei_2016" localSheetId="17">#REF!</definedName>
    <definedName name="PM2.5_Whangarei_2016">'[6]PM2.5 Data'!$T$6</definedName>
    <definedName name="_xlnm.Print_Area" localSheetId="7">'Annual incs'!$A$1:$P$111</definedName>
    <definedName name="_xlnm.Print_Area" localSheetId="0">Contents!$A$1:$F$77</definedName>
    <definedName name="_xlnm.Print_Area" localSheetId="10">'Indoor impacts per HH'!$A$1:$P$80</definedName>
    <definedName name="_xlnm.Print_Area" localSheetId="15">'Outdoor impacts NZ'!$A$1:$I$78</definedName>
    <definedName name="_xlnm.Print_Area" localSheetId="14">'Outdoor impacts per HH'!$A$1:$G$78</definedName>
    <definedName name="_xlnm.Print_Area" localSheetId="17">References!$A$1:$B$110</definedName>
    <definedName name="_xlnm.Print_Area" localSheetId="4">'Report tables'!$A$1:$H$108</definedName>
    <definedName name="Ratio_Ak_KhyberPass" localSheetId="0">'[5]PM2.5 Data'!$AB$10</definedName>
    <definedName name="Ratio_Ak_KhyberPass" localSheetId="17">#REF!</definedName>
    <definedName name="Ratio_Ak_KhyberPass">'[6]PM2.5 Data'!$AB$10</definedName>
    <definedName name="Ratio_Ak_Kingsland">#REF!</definedName>
    <definedName name="Ratio_Ak_Penrose">#REF!</definedName>
    <definedName name="Ratio_Ak_QueenSt">#REF!</definedName>
    <definedName name="Ratio_Ak_Small_Towns" localSheetId="0">'[5]PM Ratios'!$G$12</definedName>
    <definedName name="Ratio_Ak_Small_Towns" localSheetId="17">#REF!</definedName>
    <definedName name="Ratio_Ak_Small_Towns">'[6]PM Ratios'!$G$12</definedName>
    <definedName name="Ratio_Ak_Takapuna">#REF!</definedName>
    <definedName name="Ratio_Ak_Urban" localSheetId="0">'[5]PM Ratios'!$G$11</definedName>
    <definedName name="Ratio_Ak_Urban" localSheetId="17">#REF!</definedName>
    <definedName name="Ratio_Ak_Urban">'[6]PM Ratios'!$G$11</definedName>
    <definedName name="Ratio_Ak_Waterfront" localSheetId="0">'[5]PM2.5 Data'!$AB$8</definedName>
    <definedName name="Ratio_Ak_Waterfront" localSheetId="17">#REF!</definedName>
    <definedName name="Ratio_Ak_Waterfront">'[6]PM2.5 Data'!$AB$8</definedName>
    <definedName name="Ratio_Areas_4_5">#REF!</definedName>
    <definedName name="Ratio_Ashburton">#REF!</definedName>
    <definedName name="Ratio_Awatoto">#REF!</definedName>
    <definedName name="Ratio_Beachlands" localSheetId="0">'[5]PM2.5 Data'!$AB$21</definedName>
    <definedName name="Ratio_Beachlands" localSheetId="17">#REF!</definedName>
    <definedName name="Ratio_Beachlands">'[6]PM2.5 Data'!$AB$21</definedName>
    <definedName name="Ratio_Blenheim">#REF!</definedName>
    <definedName name="Ratio_Chc_Riccarton">#REF!</definedName>
    <definedName name="Ratio_Chc_StAlbans">#REF!</definedName>
    <definedName name="Ratio_Chc_Woolston">#REF!</definedName>
    <definedName name="Ratio_Geraldine">#REF!</definedName>
    <definedName name="Ratio_Hastings">#REF!</definedName>
    <definedName name="Ratio_Helensville" localSheetId="0">'[5]PM2.5 Data'!$AB$25</definedName>
    <definedName name="Ratio_Helensville" localSheetId="17">#REF!</definedName>
    <definedName name="Ratio_Helensville">'[6]PM2.5 Data'!$AB$25</definedName>
    <definedName name="Ratio_Industry" localSheetId="0">'[5]PM Ratios'!$G$10</definedName>
    <definedName name="Ratio_Industry" localSheetId="17">#REF!</definedName>
    <definedName name="Ratio_Industry">'[6]PM Ratios'!$G$10</definedName>
    <definedName name="Ratio_Kaiapoi">#REF!</definedName>
    <definedName name="Ratio_Lyttelton">#REF!</definedName>
    <definedName name="Ratio_Masterton">#REF!</definedName>
    <definedName name="Ratio_Napier">#REF!</definedName>
    <definedName name="Ratio_NelsonA">#REF!</definedName>
    <definedName name="Ratio_Patumahoe">#REF!</definedName>
    <definedName name="Ratio_Pukekohe" localSheetId="0">'[5]PM2.5 Data'!$AB$20</definedName>
    <definedName name="Ratio_Pukekohe" localSheetId="17">#REF!</definedName>
    <definedName name="Ratio_Pukekohe">'[6]PM2.5 Data'!$AB$20</definedName>
    <definedName name="Ratio_Rangiora">#REF!</definedName>
    <definedName name="Ratio_Rotorua">#REF!</definedName>
    <definedName name="Ratio_Timaru">#REF!</definedName>
    <definedName name="Ratio_Tokoroa">#REF!</definedName>
    <definedName name="Ratio_WaihekeIs" localSheetId="0">'[5]PM2.5 Data'!$AB$24</definedName>
    <definedName name="Ratio_WaihekeIs" localSheetId="17">#REF!</definedName>
    <definedName name="Ratio_WaihekeIs">'[6]PM2.5 Data'!$AB$24</definedName>
    <definedName name="Ratio_Waimate">#REF!</definedName>
    <definedName name="Ratio_Wainuiomata" localSheetId="0">'[5]PM2.5 Data'!$AB$63</definedName>
    <definedName name="Ratio_Wainuiomata" localSheetId="17">#REF!</definedName>
    <definedName name="Ratio_Wainuiomata">'[6]PM2.5 Data'!$AB$63</definedName>
    <definedName name="Ratio_Waiuku" localSheetId="0">'[5]PM2.5 Data'!$AB$23</definedName>
    <definedName name="Ratio_Waiuku" localSheetId="17">#REF!</definedName>
    <definedName name="Ratio_Waiuku">'[6]PM2.5 Data'!$AB$23</definedName>
    <definedName name="Ratio_Washdyke">#REF!</definedName>
    <definedName name="Ratio_Wellington">#REF!</definedName>
    <definedName name="Ratio_Whangaparaoa">#REF!</definedName>
    <definedName name="Ratio_Whangarei" localSheetId="0">'[5]PM2.5 Data'!$AB$6</definedName>
    <definedName name="Ratio_Whangarei" localSheetId="17">#REF!</definedName>
    <definedName name="Ratio_Whangarei">'[6]PM2.5 Data'!$AB$6</definedName>
    <definedName name="RGDP">'[7]Regional GDP scaled'!$A$43:$EO$76</definedName>
    <definedName name="Sales" localSheetId="17">#REF!</definedName>
    <definedName name="Sales">#REF!</definedName>
    <definedName name="SeasonalTable">[3]SeasonalProfiles!$B$5:$O$46</definedName>
    <definedName name="Speed">'[1]Euro V &amp; VI EF - HDVs &amp; Bus'!$S:$S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19" l="1"/>
  <c r="D68" i="16"/>
  <c r="E68" i="16" s="1"/>
  <c r="D67" i="16"/>
  <c r="D66" i="16"/>
  <c r="D65" i="16"/>
  <c r="D63" i="16"/>
  <c r="D64" i="16"/>
  <c r="E64" i="16" s="1"/>
  <c r="C68" i="16"/>
  <c r="C67" i="16"/>
  <c r="C66" i="16"/>
  <c r="C65" i="16"/>
  <c r="C64" i="16"/>
  <c r="E65" i="16"/>
  <c r="C63" i="16"/>
  <c r="E67" i="16"/>
  <c r="E62" i="16"/>
  <c r="D62" i="16"/>
  <c r="D61" i="16"/>
  <c r="C62" i="16"/>
  <c r="C52" i="16"/>
  <c r="E52" i="16"/>
  <c r="C72" i="20"/>
  <c r="C47" i="20"/>
  <c r="C72" i="17"/>
  <c r="C47" i="17"/>
  <c r="D48" i="2"/>
  <c r="D47" i="2"/>
  <c r="D46" i="2"/>
  <c r="D45" i="2"/>
  <c r="D44" i="2"/>
  <c r="D43" i="2"/>
  <c r="D42" i="2"/>
  <c r="D41" i="2"/>
  <c r="D39" i="2"/>
  <c r="D38" i="2"/>
  <c r="D37" i="2"/>
  <c r="D36" i="2"/>
  <c r="D35" i="2"/>
  <c r="D34" i="2"/>
  <c r="D33" i="2"/>
  <c r="D32" i="2"/>
  <c r="C82" i="16"/>
  <c r="C81" i="16"/>
  <c r="C80" i="16"/>
  <c r="C79" i="16"/>
  <c r="C78" i="16"/>
  <c r="C77" i="16"/>
  <c r="C76" i="16"/>
  <c r="C75" i="16" s="1"/>
  <c r="C74" i="18"/>
  <c r="C73" i="18"/>
  <c r="D48" i="16"/>
  <c r="E48" i="16"/>
  <c r="C48" i="16"/>
  <c r="M19" i="15"/>
  <c r="M61" i="15" s="1"/>
  <c r="M18" i="15"/>
  <c r="M60" i="15" s="1"/>
  <c r="M16" i="15"/>
  <c r="M58" i="15" s="1"/>
  <c r="M14" i="15"/>
  <c r="M56" i="15" s="1"/>
  <c r="M13" i="15"/>
  <c r="M46" i="15" s="1"/>
  <c r="C37" i="18"/>
  <c r="E17" i="20"/>
  <c r="E78" i="20" s="1"/>
  <c r="E16" i="20"/>
  <c r="E66" i="20" s="1"/>
  <c r="E15" i="20"/>
  <c r="E51" i="20" s="1"/>
  <c r="E13" i="20"/>
  <c r="E49" i="20" s="1"/>
  <c r="E12" i="20"/>
  <c r="E37" i="20" s="1"/>
  <c r="P8" i="19"/>
  <c r="O8" i="19"/>
  <c r="M8" i="19"/>
  <c r="K8" i="19"/>
  <c r="C71" i="18"/>
  <c r="C70" i="18"/>
  <c r="C69" i="18"/>
  <c r="M17" i="15" s="1"/>
  <c r="C67" i="18"/>
  <c r="L8" i="19" s="1"/>
  <c r="C68" i="18"/>
  <c r="E14" i="20" s="1"/>
  <c r="C66" i="18"/>
  <c r="C65" i="18"/>
  <c r="E11" i="20" s="1"/>
  <c r="C59" i="18"/>
  <c r="C60" i="18"/>
  <c r="C49" i="18"/>
  <c r="C35" i="18"/>
  <c r="E66" i="16" l="1"/>
  <c r="E63" i="16"/>
  <c r="D69" i="16"/>
  <c r="M22" i="15"/>
  <c r="M23" i="15"/>
  <c r="M47" i="15"/>
  <c r="M55" i="15"/>
  <c r="M51" i="15"/>
  <c r="M52" i="15"/>
  <c r="E52" i="20"/>
  <c r="M27" i="15"/>
  <c r="E41" i="20"/>
  <c r="M28" i="15"/>
  <c r="M50" i="15"/>
  <c r="M26" i="15"/>
  <c r="M59" i="15"/>
  <c r="E40" i="20"/>
  <c r="N8" i="19"/>
  <c r="E50" i="20"/>
  <c r="E25" i="20"/>
  <c r="M49" i="15"/>
  <c r="M25" i="15"/>
  <c r="M15" i="15"/>
  <c r="E24" i="20"/>
  <c r="E38" i="20"/>
  <c r="E74" i="20"/>
  <c r="E67" i="20"/>
  <c r="E23" i="20"/>
  <c r="E39" i="20"/>
  <c r="E53" i="20"/>
  <c r="E73" i="20"/>
  <c r="E42" i="20"/>
  <c r="E62" i="20"/>
  <c r="E75" i="20"/>
  <c r="E26" i="20"/>
  <c r="E48" i="20"/>
  <c r="E63" i="20"/>
  <c r="E76" i="20"/>
  <c r="E27" i="20"/>
  <c r="E64" i="20"/>
  <c r="E77" i="20"/>
  <c r="E28" i="20"/>
  <c r="E65" i="20"/>
  <c r="E22" i="20"/>
  <c r="E36" i="20"/>
  <c r="E47" i="20"/>
  <c r="E61" i="20"/>
  <c r="E72" i="20"/>
  <c r="J8" i="19"/>
  <c r="R54" i="15"/>
  <c r="Q54" i="15"/>
  <c r="S54" i="15" s="1"/>
  <c r="R45" i="15"/>
  <c r="R63" i="15" s="1"/>
  <c r="Q45" i="15"/>
  <c r="Q63" i="15" s="1"/>
  <c r="S63" i="15" s="1"/>
  <c r="S21" i="15"/>
  <c r="R21" i="15"/>
  <c r="Q21" i="15"/>
  <c r="R12" i="15"/>
  <c r="R30" i="15" s="1"/>
  <c r="Q12" i="15"/>
  <c r="Q30" i="15" s="1"/>
  <c r="N21" i="15"/>
  <c r="O12" i="15"/>
  <c r="N12" i="15"/>
  <c r="N30" i="15" s="1"/>
  <c r="C78" i="20"/>
  <c r="C77" i="20"/>
  <c r="C76" i="20"/>
  <c r="C75" i="20"/>
  <c r="C74" i="20"/>
  <c r="C73" i="20"/>
  <c r="C71" i="20"/>
  <c r="H69" i="20"/>
  <c r="G69" i="20"/>
  <c r="F69" i="20"/>
  <c r="C67" i="20"/>
  <c r="C61" i="20"/>
  <c r="C60" i="20"/>
  <c r="H58" i="20"/>
  <c r="G58" i="20"/>
  <c r="F58" i="20"/>
  <c r="C53" i="20"/>
  <c r="C52" i="20"/>
  <c r="C51" i="20"/>
  <c r="C50" i="20"/>
  <c r="C49" i="20"/>
  <c r="C48" i="20"/>
  <c r="C46" i="20"/>
  <c r="H44" i="20"/>
  <c r="G44" i="20"/>
  <c r="F44" i="20"/>
  <c r="C42" i="20"/>
  <c r="C36" i="20"/>
  <c r="C35" i="20"/>
  <c r="H33" i="20"/>
  <c r="H35" i="20" s="1"/>
  <c r="G33" i="20"/>
  <c r="F33" i="20"/>
  <c r="H19" i="20"/>
  <c r="H21" i="20" s="1"/>
  <c r="G19" i="20"/>
  <c r="G21" i="20" s="1"/>
  <c r="F19" i="20"/>
  <c r="F21" i="20" s="1"/>
  <c r="H8" i="20"/>
  <c r="H10" i="20" s="1"/>
  <c r="G8" i="20"/>
  <c r="G10" i="20" s="1"/>
  <c r="F8" i="20"/>
  <c r="F10" i="20" s="1"/>
  <c r="F43" i="13"/>
  <c r="F42" i="13"/>
  <c r="F41" i="13"/>
  <c r="F40" i="13"/>
  <c r="F39" i="13"/>
  <c r="P19" i="11"/>
  <c r="O19" i="11"/>
  <c r="N19" i="11"/>
  <c r="M19" i="11"/>
  <c r="L19" i="11"/>
  <c r="K19" i="11"/>
  <c r="J19" i="11"/>
  <c r="I19" i="11"/>
  <c r="O37" i="19"/>
  <c r="O36" i="19"/>
  <c r="O35" i="19"/>
  <c r="O34" i="19"/>
  <c r="O32" i="19"/>
  <c r="O30" i="19"/>
  <c r="O39" i="19" s="1"/>
  <c r="N37" i="19"/>
  <c r="N36" i="19"/>
  <c r="N35" i="19"/>
  <c r="N34" i="19"/>
  <c r="N32" i="19"/>
  <c r="N30" i="19"/>
  <c r="N39" i="19" s="1"/>
  <c r="M37" i="19"/>
  <c r="M36" i="19"/>
  <c r="M35" i="19"/>
  <c r="M34" i="19"/>
  <c r="M32" i="19"/>
  <c r="M30" i="19"/>
  <c r="M39" i="19" s="1"/>
  <c r="L37" i="19"/>
  <c r="L36" i="19"/>
  <c r="L35" i="19"/>
  <c r="L34" i="19"/>
  <c r="L32" i="19"/>
  <c r="L30" i="19"/>
  <c r="L39" i="19" s="1"/>
  <c r="K37" i="19"/>
  <c r="K36" i="19"/>
  <c r="K35" i="19"/>
  <c r="K34" i="19"/>
  <c r="K32" i="19"/>
  <c r="K30" i="19"/>
  <c r="K39" i="19" s="1"/>
  <c r="P19" i="19"/>
  <c r="P18" i="19"/>
  <c r="P17" i="19"/>
  <c r="P15" i="19"/>
  <c r="P13" i="19"/>
  <c r="J19" i="19"/>
  <c r="J18" i="19"/>
  <c r="J17" i="19"/>
  <c r="J15" i="19"/>
  <c r="J22" i="19" s="1"/>
  <c r="J13" i="19"/>
  <c r="M44" i="19"/>
  <c r="H75" i="19"/>
  <c r="G75" i="19"/>
  <c r="F75" i="19"/>
  <c r="E75" i="19"/>
  <c r="C75" i="19"/>
  <c r="H74" i="19"/>
  <c r="G74" i="19"/>
  <c r="F74" i="19"/>
  <c r="E74" i="19"/>
  <c r="C74" i="19"/>
  <c r="H73" i="19"/>
  <c r="F73" i="19"/>
  <c r="E73" i="19"/>
  <c r="C73" i="19"/>
  <c r="H72" i="19"/>
  <c r="F72" i="19"/>
  <c r="E72" i="19"/>
  <c r="C72" i="19"/>
  <c r="H70" i="19"/>
  <c r="G70" i="19"/>
  <c r="F70" i="19"/>
  <c r="E70" i="19"/>
  <c r="C70" i="19"/>
  <c r="H68" i="19"/>
  <c r="F68" i="19"/>
  <c r="C68" i="19"/>
  <c r="P66" i="19"/>
  <c r="O66" i="19"/>
  <c r="O75" i="19" s="1"/>
  <c r="N66" i="19"/>
  <c r="N73" i="19" s="1"/>
  <c r="M66" i="19"/>
  <c r="M75" i="19" s="1"/>
  <c r="L66" i="19"/>
  <c r="L73" i="19" s="1"/>
  <c r="K66" i="19"/>
  <c r="K75" i="19" s="1"/>
  <c r="J66" i="19"/>
  <c r="I66" i="19"/>
  <c r="I68" i="19" s="1"/>
  <c r="H57" i="19"/>
  <c r="G57" i="19"/>
  <c r="F57" i="19"/>
  <c r="C57" i="19"/>
  <c r="H56" i="19"/>
  <c r="G56" i="19"/>
  <c r="F56" i="19"/>
  <c r="E56" i="19"/>
  <c r="C56" i="19"/>
  <c r="H55" i="19"/>
  <c r="G55" i="19"/>
  <c r="F55" i="19"/>
  <c r="E55" i="19"/>
  <c r="C55" i="19"/>
  <c r="H53" i="19"/>
  <c r="G53" i="19"/>
  <c r="F53" i="19"/>
  <c r="E53" i="19"/>
  <c r="C53" i="19"/>
  <c r="H51" i="19"/>
  <c r="G51" i="19"/>
  <c r="G68" i="19" s="1"/>
  <c r="F51" i="19"/>
  <c r="E51" i="19"/>
  <c r="E68" i="19" s="1"/>
  <c r="C51" i="19"/>
  <c r="P49" i="19"/>
  <c r="P57" i="19" s="1"/>
  <c r="O49" i="19"/>
  <c r="N49" i="19"/>
  <c r="M49" i="19"/>
  <c r="L49" i="19"/>
  <c r="K49" i="19"/>
  <c r="J49" i="19"/>
  <c r="J51" i="19" s="1"/>
  <c r="I49" i="19"/>
  <c r="I57" i="19" s="1"/>
  <c r="I37" i="19"/>
  <c r="I40" i="19" s="1"/>
  <c r="H37" i="19"/>
  <c r="G37" i="19"/>
  <c r="F37" i="19"/>
  <c r="E37" i="19"/>
  <c r="C37" i="19"/>
  <c r="I36" i="19"/>
  <c r="H36" i="19"/>
  <c r="G36" i="19"/>
  <c r="F36" i="19"/>
  <c r="E36" i="19"/>
  <c r="C36" i="19"/>
  <c r="I35" i="19"/>
  <c r="H35" i="19"/>
  <c r="C35" i="19"/>
  <c r="H34" i="19"/>
  <c r="E34" i="19"/>
  <c r="C34" i="19"/>
  <c r="H32" i="19"/>
  <c r="F32" i="19"/>
  <c r="E32" i="19"/>
  <c r="C32" i="19"/>
  <c r="H30" i="19"/>
  <c r="G30" i="19"/>
  <c r="F30" i="19"/>
  <c r="E30" i="19"/>
  <c r="C30" i="19"/>
  <c r="P28" i="19"/>
  <c r="O28" i="19"/>
  <c r="N28" i="19"/>
  <c r="M28" i="19"/>
  <c r="L28" i="19"/>
  <c r="K28" i="19"/>
  <c r="J28" i="19"/>
  <c r="I28" i="19"/>
  <c r="I34" i="19" s="1"/>
  <c r="H19" i="19"/>
  <c r="G19" i="19"/>
  <c r="F19" i="19"/>
  <c r="C19" i="19"/>
  <c r="H18" i="19"/>
  <c r="G18" i="19"/>
  <c r="G35" i="19" s="1"/>
  <c r="F18" i="19"/>
  <c r="F35" i="19" s="1"/>
  <c r="E18" i="19"/>
  <c r="E35" i="19" s="1"/>
  <c r="C18" i="19"/>
  <c r="H17" i="19"/>
  <c r="G17" i="19"/>
  <c r="G34" i="19" s="1"/>
  <c r="F17" i="19"/>
  <c r="F34" i="19" s="1"/>
  <c r="E17" i="19"/>
  <c r="C17" i="19"/>
  <c r="I15" i="19"/>
  <c r="I22" i="19" s="1"/>
  <c r="H15" i="19"/>
  <c r="G15" i="19"/>
  <c r="G32" i="19" s="1"/>
  <c r="F15" i="19"/>
  <c r="E15" i="19"/>
  <c r="C15" i="19"/>
  <c r="H13" i="19"/>
  <c r="G13" i="19"/>
  <c r="F13" i="19"/>
  <c r="E13" i="19"/>
  <c r="C13" i="19"/>
  <c r="P11" i="19"/>
  <c r="O11" i="19"/>
  <c r="N11" i="19"/>
  <c r="M11" i="19"/>
  <c r="L11" i="19"/>
  <c r="K11" i="19"/>
  <c r="J11" i="19"/>
  <c r="I11" i="19"/>
  <c r="I19" i="19" s="1"/>
  <c r="H40" i="18"/>
  <c r="G43" i="13" s="1"/>
  <c r="H33" i="18"/>
  <c r="G41" i="13" s="1"/>
  <c r="D53" i="16" l="1"/>
  <c r="N75" i="19"/>
  <c r="P51" i="19"/>
  <c r="P59" i="19" s="1"/>
  <c r="P53" i="19"/>
  <c r="P60" i="19" s="1"/>
  <c r="P55" i="19"/>
  <c r="J53" i="19"/>
  <c r="J60" i="19" s="1"/>
  <c r="O70" i="19"/>
  <c r="L74" i="19"/>
  <c r="O68" i="19"/>
  <c r="O77" i="19" s="1"/>
  <c r="N74" i="19"/>
  <c r="L75" i="19"/>
  <c r="K68" i="19"/>
  <c r="K77" i="19" s="1"/>
  <c r="M68" i="19"/>
  <c r="M77" i="19" s="1"/>
  <c r="K70" i="19"/>
  <c r="M70" i="19"/>
  <c r="K72" i="19"/>
  <c r="M72" i="19"/>
  <c r="O72" i="19"/>
  <c r="K73" i="19"/>
  <c r="M73" i="19"/>
  <c r="O73" i="19"/>
  <c r="K74" i="19"/>
  <c r="M74" i="19"/>
  <c r="O74" i="19"/>
  <c r="L68" i="19"/>
  <c r="L77" i="19" s="1"/>
  <c r="N68" i="19"/>
  <c r="N77" i="19" s="1"/>
  <c r="L70" i="19"/>
  <c r="N70" i="19"/>
  <c r="L72" i="19"/>
  <c r="N72" i="19"/>
  <c r="J55" i="19"/>
  <c r="J56" i="19"/>
  <c r="J57" i="19"/>
  <c r="P56" i="19"/>
  <c r="M24" i="15"/>
  <c r="M48" i="15"/>
  <c r="M57" i="15"/>
  <c r="P12" i="15"/>
  <c r="S30" i="15"/>
  <c r="J46" i="19"/>
  <c r="J32" i="19"/>
  <c r="H46" i="20"/>
  <c r="F71" i="20"/>
  <c r="G35" i="20"/>
  <c r="F46" i="20"/>
  <c r="H60" i="20"/>
  <c r="G46" i="20"/>
  <c r="S12" i="15"/>
  <c r="H71" i="20"/>
  <c r="F60" i="20"/>
  <c r="G71" i="20"/>
  <c r="G60" i="20"/>
  <c r="F35" i="20"/>
  <c r="M40" i="19"/>
  <c r="G42" i="13"/>
  <c r="H42" i="13" s="1"/>
  <c r="K40" i="19"/>
  <c r="O40" i="19"/>
  <c r="N40" i="19"/>
  <c r="L40" i="19"/>
  <c r="S45" i="15"/>
  <c r="G39" i="13"/>
  <c r="H39" i="13" s="1"/>
  <c r="G40" i="13"/>
  <c r="H40" i="13" s="1"/>
  <c r="H41" i="13"/>
  <c r="H43" i="13"/>
  <c r="J35" i="19"/>
  <c r="C51" i="16" s="1"/>
  <c r="J36" i="19"/>
  <c r="J37" i="19"/>
  <c r="C53" i="16" s="1"/>
  <c r="J30" i="19"/>
  <c r="J39" i="19" s="1"/>
  <c r="J34" i="19"/>
  <c r="C50" i="16" s="1"/>
  <c r="I41" i="19"/>
  <c r="K41" i="19"/>
  <c r="K42" i="19" s="1"/>
  <c r="G73" i="19"/>
  <c r="G72" i="19"/>
  <c r="I13" i="19"/>
  <c r="I21" i="19" s="1"/>
  <c r="I18" i="19"/>
  <c r="J21" i="19"/>
  <c r="I73" i="19"/>
  <c r="I72" i="19"/>
  <c r="I75" i="19"/>
  <c r="I74" i="19"/>
  <c r="I70" i="19"/>
  <c r="I77" i="19"/>
  <c r="I17" i="19"/>
  <c r="L41" i="19"/>
  <c r="L42" i="19" s="1"/>
  <c r="N41" i="19"/>
  <c r="N42" i="19" s="1"/>
  <c r="I51" i="19"/>
  <c r="I59" i="19" s="1"/>
  <c r="P22" i="19"/>
  <c r="I39" i="19"/>
  <c r="C61" i="16" s="1"/>
  <c r="I55" i="19"/>
  <c r="P21" i="19"/>
  <c r="J59" i="19"/>
  <c r="I53" i="19"/>
  <c r="I60" i="19" s="1"/>
  <c r="I32" i="19"/>
  <c r="I56" i="19"/>
  <c r="H45" i="18"/>
  <c r="C56" i="18"/>
  <c r="C51" i="18"/>
  <c r="C45" i="18"/>
  <c r="C38" i="18"/>
  <c r="D39" i="18"/>
  <c r="D31" i="18"/>
  <c r="D30" i="18"/>
  <c r="D29" i="18"/>
  <c r="D25" i="18"/>
  <c r="D24" i="18"/>
  <c r="D23" i="18"/>
  <c r="D19" i="18"/>
  <c r="D18" i="18"/>
  <c r="D14" i="18"/>
  <c r="D13" i="18"/>
  <c r="C21" i="18"/>
  <c r="C43" i="18" s="1"/>
  <c r="D43" i="18" s="1"/>
  <c r="C27" i="18"/>
  <c r="C55" i="18"/>
  <c r="E61" i="16" l="1"/>
  <c r="C69" i="16"/>
  <c r="E69" i="16" s="1"/>
  <c r="C55" i="16"/>
  <c r="C54" i="16"/>
  <c r="C49" i="16"/>
  <c r="N79" i="19"/>
  <c r="O78" i="19"/>
  <c r="O79" i="19"/>
  <c r="O80" i="19" s="1"/>
  <c r="J73" i="19"/>
  <c r="I78" i="19"/>
  <c r="J68" i="19"/>
  <c r="J77" i="19" s="1"/>
  <c r="J74" i="19"/>
  <c r="J72" i="19"/>
  <c r="J75" i="19"/>
  <c r="J70" i="19"/>
  <c r="E75" i="16"/>
  <c r="T12" i="15"/>
  <c r="U12" i="15" s="1"/>
  <c r="C44" i="18"/>
  <c r="J40" i="19"/>
  <c r="C12" i="20"/>
  <c r="C12" i="17"/>
  <c r="C16" i="20"/>
  <c r="C16" i="17"/>
  <c r="C15" i="20"/>
  <c r="C15" i="17"/>
  <c r="C14" i="20"/>
  <c r="C14" i="17"/>
  <c r="C13" i="20"/>
  <c r="C13" i="17"/>
  <c r="H11" i="20"/>
  <c r="G11" i="20"/>
  <c r="F11" i="20"/>
  <c r="J41" i="19"/>
  <c r="J42" i="19" s="1"/>
  <c r="I42" i="19"/>
  <c r="I23" i="19"/>
  <c r="I24" i="19" s="1"/>
  <c r="M79" i="19"/>
  <c r="M80" i="19" s="1"/>
  <c r="P61" i="19"/>
  <c r="P62" i="19" s="1"/>
  <c r="N78" i="19"/>
  <c r="I61" i="19"/>
  <c r="I62" i="19" s="1"/>
  <c r="M78" i="19"/>
  <c r="P23" i="19"/>
  <c r="P24" i="19" s="1"/>
  <c r="I79" i="19"/>
  <c r="I80" i="19" s="1"/>
  <c r="L78" i="19"/>
  <c r="M41" i="19"/>
  <c r="M42" i="19" s="1"/>
  <c r="K78" i="19"/>
  <c r="O41" i="19"/>
  <c r="O42" i="19" s="1"/>
  <c r="J61" i="19"/>
  <c r="J62" i="19" s="1"/>
  <c r="J23" i="19"/>
  <c r="J24" i="19" s="1"/>
  <c r="L79" i="19"/>
  <c r="L80" i="19" s="1"/>
  <c r="K79" i="19"/>
  <c r="K80" i="19" s="1"/>
  <c r="N80" i="19"/>
  <c r="D60" i="18"/>
  <c r="C58" i="18"/>
  <c r="K13" i="19" s="1"/>
  <c r="D44" i="18"/>
  <c r="C42" i="18"/>
  <c r="D55" i="18"/>
  <c r="C53" i="18"/>
  <c r="D49" i="18"/>
  <c r="C54" i="18"/>
  <c r="D54" i="18" s="1"/>
  <c r="D59" i="18"/>
  <c r="C50" i="18"/>
  <c r="F56" i="7"/>
  <c r="F54" i="7"/>
  <c r="C56" i="7"/>
  <c r="J78" i="19" l="1"/>
  <c r="C39" i="20"/>
  <c r="F39" i="20" s="1"/>
  <c r="C64" i="20"/>
  <c r="H22" i="20"/>
  <c r="G22" i="20"/>
  <c r="F22" i="20"/>
  <c r="C40" i="20"/>
  <c r="C65" i="20"/>
  <c r="O13" i="15"/>
  <c r="N13" i="15"/>
  <c r="H17" i="20"/>
  <c r="G17" i="20"/>
  <c r="F17" i="20"/>
  <c r="H61" i="20"/>
  <c r="G61" i="20"/>
  <c r="F61" i="20"/>
  <c r="F16" i="20"/>
  <c r="H16" i="20"/>
  <c r="G16" i="20"/>
  <c r="C66" i="20"/>
  <c r="C41" i="20"/>
  <c r="C38" i="20"/>
  <c r="C63" i="20"/>
  <c r="C37" i="20"/>
  <c r="H12" i="20"/>
  <c r="G12" i="20"/>
  <c r="F12" i="20"/>
  <c r="C62" i="20"/>
  <c r="H36" i="20"/>
  <c r="G36" i="20"/>
  <c r="F36" i="20"/>
  <c r="O18" i="19"/>
  <c r="O17" i="19"/>
  <c r="O15" i="19"/>
  <c r="O22" i="19" s="1"/>
  <c r="O13" i="19"/>
  <c r="O21" i="19" s="1"/>
  <c r="O46" i="19"/>
  <c r="O19" i="19"/>
  <c r="P37" i="19"/>
  <c r="E53" i="16" s="1"/>
  <c r="P36" i="19"/>
  <c r="P46" i="19"/>
  <c r="P34" i="19"/>
  <c r="E50" i="16" s="1"/>
  <c r="P30" i="19"/>
  <c r="P35" i="19"/>
  <c r="E51" i="16" s="1"/>
  <c r="P32" i="19"/>
  <c r="K46" i="19"/>
  <c r="K19" i="19"/>
  <c r="K18" i="19"/>
  <c r="K17" i="19"/>
  <c r="K15" i="19"/>
  <c r="K22" i="19" s="1"/>
  <c r="K21" i="19"/>
  <c r="J79" i="19"/>
  <c r="J80" i="19" s="1"/>
  <c r="D50" i="18"/>
  <c r="C48" i="18"/>
  <c r="C57" i="18"/>
  <c r="C61" i="18"/>
  <c r="C40" i="18"/>
  <c r="C52" i="18"/>
  <c r="C46" i="18"/>
  <c r="E55" i="16" l="1"/>
  <c r="F55" i="16" s="1"/>
  <c r="E54" i="16"/>
  <c r="F54" i="16" s="1"/>
  <c r="P39" i="19"/>
  <c r="E49" i="16"/>
  <c r="H48" i="20"/>
  <c r="G48" i="20"/>
  <c r="F48" i="20"/>
  <c r="H23" i="20"/>
  <c r="G23" i="20"/>
  <c r="F23" i="20"/>
  <c r="O14" i="15"/>
  <c r="N14" i="15"/>
  <c r="O19" i="15"/>
  <c r="N19" i="15"/>
  <c r="O18" i="15"/>
  <c r="N18" i="15"/>
  <c r="H62" i="20"/>
  <c r="G62" i="20"/>
  <c r="F62" i="20"/>
  <c r="H67" i="20"/>
  <c r="G67" i="20"/>
  <c r="F67" i="20"/>
  <c r="F77" i="20"/>
  <c r="H77" i="20"/>
  <c r="G77" i="20"/>
  <c r="H42" i="20"/>
  <c r="G42" i="20"/>
  <c r="F42" i="20"/>
  <c r="F52" i="20"/>
  <c r="H52" i="20"/>
  <c r="G52" i="20"/>
  <c r="F41" i="20"/>
  <c r="H41" i="20"/>
  <c r="G41" i="20"/>
  <c r="H72" i="20"/>
  <c r="G72" i="20"/>
  <c r="F72" i="20"/>
  <c r="N22" i="15"/>
  <c r="F27" i="20"/>
  <c r="H27" i="20"/>
  <c r="G27" i="20"/>
  <c r="F66" i="20"/>
  <c r="H66" i="20"/>
  <c r="G66" i="20"/>
  <c r="H28" i="20"/>
  <c r="G28" i="20"/>
  <c r="F28" i="20"/>
  <c r="P13" i="15"/>
  <c r="P40" i="19"/>
  <c r="H47" i="20"/>
  <c r="G47" i="20"/>
  <c r="F47" i="20"/>
  <c r="H73" i="20"/>
  <c r="G73" i="20"/>
  <c r="F73" i="20"/>
  <c r="H37" i="20"/>
  <c r="G37" i="20"/>
  <c r="F37" i="20"/>
  <c r="O23" i="19"/>
  <c r="O24" i="19" s="1"/>
  <c r="P41" i="19"/>
  <c r="P42" i="19" s="1"/>
  <c r="K57" i="19"/>
  <c r="K56" i="19"/>
  <c r="K55" i="19"/>
  <c r="K53" i="19"/>
  <c r="K60" i="19" s="1"/>
  <c r="K51" i="19"/>
  <c r="K59" i="19" s="1"/>
  <c r="P75" i="19"/>
  <c r="P74" i="19"/>
  <c r="P70" i="19"/>
  <c r="P68" i="19"/>
  <c r="P77" i="19" s="1"/>
  <c r="P73" i="19"/>
  <c r="P72" i="19"/>
  <c r="K23" i="19"/>
  <c r="K24" i="19" s="1"/>
  <c r="O51" i="19"/>
  <c r="O59" i="19" s="1"/>
  <c r="O57" i="19"/>
  <c r="O56" i="19"/>
  <c r="O55" i="19"/>
  <c r="O53" i="19"/>
  <c r="O60" i="19" s="1"/>
  <c r="G63" i="15"/>
  <c r="F63" i="15"/>
  <c r="H63" i="15" s="1"/>
  <c r="G30" i="15"/>
  <c r="F30" i="15"/>
  <c r="H30" i="15" s="1"/>
  <c r="C23" i="16"/>
  <c r="G61" i="15"/>
  <c r="F61" i="15"/>
  <c r="G60" i="15"/>
  <c r="F60" i="15"/>
  <c r="G59" i="15"/>
  <c r="F59" i="15"/>
  <c r="G58" i="15"/>
  <c r="F58" i="15"/>
  <c r="G57" i="15"/>
  <c r="F57" i="15"/>
  <c r="G56" i="15"/>
  <c r="F56" i="15"/>
  <c r="G54" i="15"/>
  <c r="F54" i="15"/>
  <c r="G45" i="15"/>
  <c r="F45" i="15"/>
  <c r="G28" i="15"/>
  <c r="G27" i="15"/>
  <c r="G26" i="15"/>
  <c r="G25" i="15"/>
  <c r="G24" i="15"/>
  <c r="G23" i="15"/>
  <c r="G21" i="15"/>
  <c r="G12" i="15"/>
  <c r="F28" i="15"/>
  <c r="F27" i="15"/>
  <c r="F26" i="15"/>
  <c r="F25" i="15"/>
  <c r="F24" i="15"/>
  <c r="F23" i="15"/>
  <c r="F21" i="15"/>
  <c r="F78" i="17"/>
  <c r="E78" i="17"/>
  <c r="D78" i="17"/>
  <c r="F77" i="17"/>
  <c r="E77" i="17"/>
  <c r="D77" i="17"/>
  <c r="F76" i="17"/>
  <c r="E76" i="17"/>
  <c r="D76" i="17"/>
  <c r="F75" i="17"/>
  <c r="E75" i="17"/>
  <c r="D75" i="17"/>
  <c r="F74" i="17"/>
  <c r="E74" i="17"/>
  <c r="D74" i="17"/>
  <c r="F73" i="17"/>
  <c r="E73" i="17"/>
  <c r="D73" i="17"/>
  <c r="F71" i="17"/>
  <c r="E71" i="17"/>
  <c r="D71" i="17"/>
  <c r="F60" i="17"/>
  <c r="E60" i="17"/>
  <c r="D60" i="17"/>
  <c r="F53" i="17"/>
  <c r="E53" i="17"/>
  <c r="D53" i="17"/>
  <c r="F52" i="17"/>
  <c r="E52" i="17"/>
  <c r="D52" i="17"/>
  <c r="F51" i="17"/>
  <c r="E51" i="17"/>
  <c r="D51" i="17"/>
  <c r="F50" i="17"/>
  <c r="E50" i="17"/>
  <c r="D50" i="17"/>
  <c r="F49" i="17"/>
  <c r="E49" i="17"/>
  <c r="D49" i="17"/>
  <c r="F48" i="17"/>
  <c r="E48" i="17"/>
  <c r="D48" i="17"/>
  <c r="F46" i="17"/>
  <c r="E46" i="17"/>
  <c r="D46" i="17"/>
  <c r="F35" i="17"/>
  <c r="E35" i="17"/>
  <c r="D35" i="17"/>
  <c r="F28" i="17"/>
  <c r="E28" i="17"/>
  <c r="D28" i="17"/>
  <c r="F27" i="17"/>
  <c r="E27" i="17"/>
  <c r="D27" i="17"/>
  <c r="F26" i="17"/>
  <c r="E26" i="17"/>
  <c r="D26" i="17"/>
  <c r="F25" i="17"/>
  <c r="E25" i="17"/>
  <c r="D25" i="17"/>
  <c r="F24" i="17"/>
  <c r="E24" i="17"/>
  <c r="D24" i="17"/>
  <c r="F23" i="17"/>
  <c r="E23" i="17"/>
  <c r="D23" i="17"/>
  <c r="F21" i="17"/>
  <c r="E21" i="17"/>
  <c r="D21" i="17"/>
  <c r="F17" i="17"/>
  <c r="E17" i="17"/>
  <c r="G19" i="15" s="1"/>
  <c r="G37" i="15" s="1"/>
  <c r="F11" i="17"/>
  <c r="E11" i="17"/>
  <c r="G46" i="15" s="1"/>
  <c r="R46" i="15" s="1"/>
  <c r="F10" i="17"/>
  <c r="E10" i="17"/>
  <c r="D17" i="17"/>
  <c r="F52" i="15" s="1"/>
  <c r="F70" i="15" s="1"/>
  <c r="D11" i="17"/>
  <c r="F13" i="15" s="1"/>
  <c r="Q13" i="15" s="1"/>
  <c r="D10" i="17"/>
  <c r="F12" i="15" s="1"/>
  <c r="C78" i="17"/>
  <c r="C77" i="17"/>
  <c r="C76" i="17"/>
  <c r="C75" i="17"/>
  <c r="C74" i="17"/>
  <c r="C73" i="17"/>
  <c r="C71" i="17"/>
  <c r="C53" i="17"/>
  <c r="C52" i="17"/>
  <c r="C51" i="17"/>
  <c r="C50" i="17"/>
  <c r="C49" i="17"/>
  <c r="C48" i="17"/>
  <c r="C46" i="17"/>
  <c r="C67" i="17"/>
  <c r="F67" i="17" s="1"/>
  <c r="C61" i="17"/>
  <c r="F61" i="17" s="1"/>
  <c r="C60" i="17"/>
  <c r="C42" i="17"/>
  <c r="F42" i="17" s="1"/>
  <c r="C36" i="17"/>
  <c r="E36" i="17" s="1"/>
  <c r="C35" i="17"/>
  <c r="F44" i="17"/>
  <c r="E44" i="17"/>
  <c r="D44" i="17"/>
  <c r="F33" i="17"/>
  <c r="E33" i="17"/>
  <c r="D33" i="17"/>
  <c r="F19" i="17"/>
  <c r="F8" i="17"/>
  <c r="F69" i="17"/>
  <c r="F58" i="17"/>
  <c r="E19" i="17"/>
  <c r="E8" i="17"/>
  <c r="D19" i="17"/>
  <c r="D8" i="17"/>
  <c r="I53" i="15"/>
  <c r="R19" i="15" l="1"/>
  <c r="P18" i="15"/>
  <c r="N31" i="15"/>
  <c r="Q52" i="15"/>
  <c r="R27" i="15"/>
  <c r="Q27" i="15"/>
  <c r="N27" i="15"/>
  <c r="P14" i="15"/>
  <c r="H15" i="20"/>
  <c r="G15" i="20"/>
  <c r="F15" i="20"/>
  <c r="H78" i="20"/>
  <c r="G78" i="20"/>
  <c r="F78" i="20"/>
  <c r="H53" i="20"/>
  <c r="G53" i="20"/>
  <c r="F53" i="20"/>
  <c r="P19" i="15"/>
  <c r="R23" i="15"/>
  <c r="Q23" i="15"/>
  <c r="N23" i="15"/>
  <c r="H13" i="20"/>
  <c r="G13" i="20"/>
  <c r="F13" i="20"/>
  <c r="R28" i="15"/>
  <c r="Q28" i="15"/>
  <c r="N28" i="15"/>
  <c r="H14" i="20"/>
  <c r="G14" i="20"/>
  <c r="F14" i="20"/>
  <c r="O61" i="19"/>
  <c r="O62" i="19" s="1"/>
  <c r="D42" i="17"/>
  <c r="F36" i="17"/>
  <c r="G13" i="15"/>
  <c r="R13" i="15" s="1"/>
  <c r="S13" i="15" s="1"/>
  <c r="T13" i="15" s="1"/>
  <c r="U13" i="15" s="1"/>
  <c r="E42" i="17"/>
  <c r="D36" i="17"/>
  <c r="G52" i="15"/>
  <c r="G70" i="15" s="1"/>
  <c r="H70" i="15" s="1"/>
  <c r="D61" i="17"/>
  <c r="E61" i="17"/>
  <c r="F46" i="15"/>
  <c r="Q46" i="15" s="1"/>
  <c r="S46" i="15" s="1"/>
  <c r="F19" i="15"/>
  <c r="D67" i="17"/>
  <c r="E67" i="17"/>
  <c r="K61" i="19"/>
  <c r="K62" i="19" s="1"/>
  <c r="P78" i="19"/>
  <c r="N46" i="19"/>
  <c r="N19" i="19"/>
  <c r="N18" i="19"/>
  <c r="N17" i="19"/>
  <c r="N15" i="19"/>
  <c r="N22" i="19" s="1"/>
  <c r="N13" i="19"/>
  <c r="N21" i="19" s="1"/>
  <c r="L46" i="19"/>
  <c r="L19" i="19"/>
  <c r="L18" i="19"/>
  <c r="L17" i="19"/>
  <c r="L15" i="19"/>
  <c r="L22" i="19" s="1"/>
  <c r="L13" i="19"/>
  <c r="P79" i="19"/>
  <c r="P80" i="19" s="1"/>
  <c r="M13" i="19"/>
  <c r="M21" i="19" s="1"/>
  <c r="M19" i="19"/>
  <c r="M18" i="19"/>
  <c r="M17" i="19"/>
  <c r="M15" i="19"/>
  <c r="M22" i="19" s="1"/>
  <c r="M46" i="19"/>
  <c r="C30" i="16"/>
  <c r="D30" i="16"/>
  <c r="D23" i="16"/>
  <c r="E69" i="17"/>
  <c r="D69" i="17"/>
  <c r="E58" i="17"/>
  <c r="D58" i="17"/>
  <c r="D50" i="16" l="1"/>
  <c r="L21" i="19"/>
  <c r="D49" i="16"/>
  <c r="D51" i="16"/>
  <c r="D52" i="16"/>
  <c r="R52" i="15"/>
  <c r="S52" i="15" s="1"/>
  <c r="F37" i="15"/>
  <c r="H37" i="15" s="1"/>
  <c r="Q19" i="15"/>
  <c r="S19" i="15" s="1"/>
  <c r="T19" i="15" s="1"/>
  <c r="U19" i="15" s="1"/>
  <c r="S27" i="15"/>
  <c r="S28" i="15"/>
  <c r="R56" i="15"/>
  <c r="Q56" i="15"/>
  <c r="R37" i="15"/>
  <c r="O15" i="15"/>
  <c r="N15" i="15"/>
  <c r="N37" i="15"/>
  <c r="O16" i="15"/>
  <c r="N16" i="15"/>
  <c r="H64" i="20"/>
  <c r="G64" i="20"/>
  <c r="F64" i="20"/>
  <c r="G38" i="20"/>
  <c r="F38" i="20"/>
  <c r="H38" i="20"/>
  <c r="G65" i="20"/>
  <c r="F65" i="20"/>
  <c r="H65" i="20"/>
  <c r="H39" i="20"/>
  <c r="G39" i="20"/>
  <c r="G24" i="20"/>
  <c r="F24" i="20"/>
  <c r="H24" i="20"/>
  <c r="F40" i="20"/>
  <c r="H40" i="20"/>
  <c r="G40" i="20"/>
  <c r="G63" i="20"/>
  <c r="F63" i="20"/>
  <c r="H63" i="20"/>
  <c r="Q60" i="15"/>
  <c r="R60" i="15"/>
  <c r="O17" i="15"/>
  <c r="N17" i="15"/>
  <c r="H25" i="20"/>
  <c r="G25" i="20"/>
  <c r="F25" i="20"/>
  <c r="H26" i="20"/>
  <c r="G26" i="20"/>
  <c r="F26" i="20"/>
  <c r="N36" i="15"/>
  <c r="S23" i="15"/>
  <c r="N32" i="15"/>
  <c r="R61" i="15"/>
  <c r="Q61" i="15"/>
  <c r="L23" i="19"/>
  <c r="L24" i="19" s="1"/>
  <c r="M23" i="19"/>
  <c r="M24" i="19" s="1"/>
  <c r="N23" i="19"/>
  <c r="N24" i="19" s="1"/>
  <c r="M57" i="19"/>
  <c r="M56" i="19"/>
  <c r="M55" i="19"/>
  <c r="M53" i="19"/>
  <c r="M60" i="19" s="1"/>
  <c r="M51" i="19"/>
  <c r="M59" i="19" s="1"/>
  <c r="L56" i="19"/>
  <c r="L55" i="19"/>
  <c r="L53" i="19"/>
  <c r="L60" i="19" s="1"/>
  <c r="L51" i="19"/>
  <c r="L59" i="19" s="1"/>
  <c r="L57" i="19"/>
  <c r="N57" i="19"/>
  <c r="N56" i="19"/>
  <c r="N55" i="19"/>
  <c r="N53" i="19"/>
  <c r="N60" i="19" s="1"/>
  <c r="N51" i="19"/>
  <c r="N59" i="19" s="1"/>
  <c r="R70" i="15" l="1"/>
  <c r="E82" i="16"/>
  <c r="Q37" i="15"/>
  <c r="S37" i="15" s="1"/>
  <c r="S56" i="15"/>
  <c r="P16" i="15"/>
  <c r="H76" i="20"/>
  <c r="G76" i="20"/>
  <c r="F76" i="20"/>
  <c r="H75" i="20"/>
  <c r="G75" i="20"/>
  <c r="F75" i="20"/>
  <c r="S61" i="15"/>
  <c r="S60" i="15"/>
  <c r="H50" i="20"/>
  <c r="G50" i="20"/>
  <c r="F50" i="20"/>
  <c r="P15" i="15"/>
  <c r="R26" i="15"/>
  <c r="Q26" i="15"/>
  <c r="N26" i="15"/>
  <c r="N35" i="15" s="1"/>
  <c r="H51" i="20"/>
  <c r="G51" i="20"/>
  <c r="F51" i="20"/>
  <c r="Q70" i="15"/>
  <c r="S70" i="15" s="1"/>
  <c r="G74" i="20"/>
  <c r="F74" i="20"/>
  <c r="H74" i="20"/>
  <c r="R25" i="15"/>
  <c r="Q25" i="15"/>
  <c r="N25" i="15"/>
  <c r="N34" i="15" s="1"/>
  <c r="R24" i="15"/>
  <c r="Q24" i="15"/>
  <c r="N24" i="15"/>
  <c r="P17" i="15"/>
  <c r="G49" i="20"/>
  <c r="F49" i="20"/>
  <c r="H49" i="20"/>
  <c r="N61" i="19"/>
  <c r="N62" i="19" s="1"/>
  <c r="M61" i="19"/>
  <c r="M62" i="19" s="1"/>
  <c r="L61" i="19"/>
  <c r="L62" i="19" s="1"/>
  <c r="H61" i="15"/>
  <c r="H58" i="15"/>
  <c r="H25" i="15"/>
  <c r="H59" i="15"/>
  <c r="H56" i="15"/>
  <c r="H28" i="15"/>
  <c r="H23" i="15"/>
  <c r="H54" i="15"/>
  <c r="H26" i="15"/>
  <c r="H60" i="15"/>
  <c r="F113" i="9"/>
  <c r="S24" i="15" l="1"/>
  <c r="S25" i="15"/>
  <c r="N33" i="15"/>
  <c r="Q57" i="15"/>
  <c r="R57" i="15"/>
  <c r="Q59" i="15"/>
  <c r="R59" i="15"/>
  <c r="S26" i="15"/>
  <c r="R58" i="15"/>
  <c r="Q58" i="15"/>
  <c r="H57" i="15"/>
  <c r="H27" i="15"/>
  <c r="H21" i="15"/>
  <c r="H24" i="15"/>
  <c r="G35" i="9"/>
  <c r="G38" i="9" s="1"/>
  <c r="G41" i="9" s="1"/>
  <c r="G44" i="9" s="1"/>
  <c r="G47" i="9" s="1"/>
  <c r="G36" i="9"/>
  <c r="G57" i="9" s="1"/>
  <c r="C43" i="9"/>
  <c r="C46" i="9" s="1"/>
  <c r="C44" i="9"/>
  <c r="C47" i="9" s="1"/>
  <c r="C45" i="9"/>
  <c r="C48" i="9"/>
  <c r="F52" i="9"/>
  <c r="D52" i="9" s="1"/>
  <c r="H52" i="9" s="1"/>
  <c r="C20" i="9" s="1"/>
  <c r="H53" i="9"/>
  <c r="E20" i="9" s="1"/>
  <c r="H54" i="9"/>
  <c r="F20" i="9" s="1"/>
  <c r="G64" i="9"/>
  <c r="G34" i="9" s="1"/>
  <c r="G55" i="9" s="1"/>
  <c r="C70" i="9"/>
  <c r="D70" i="9"/>
  <c r="E70" i="9"/>
  <c r="C71" i="9"/>
  <c r="D71" i="9"/>
  <c r="E71" i="9"/>
  <c r="C72" i="9"/>
  <c r="D72" i="9"/>
  <c r="E72" i="9"/>
  <c r="C73" i="9"/>
  <c r="D73" i="9"/>
  <c r="E73" i="9"/>
  <c r="C74" i="9"/>
  <c r="D74" i="9"/>
  <c r="E74" i="9"/>
  <c r="C75" i="9"/>
  <c r="D75" i="9"/>
  <c r="E75" i="9"/>
  <c r="C76" i="9"/>
  <c r="D76" i="9"/>
  <c r="E76" i="9"/>
  <c r="C77" i="9"/>
  <c r="D77" i="9"/>
  <c r="E77" i="9"/>
  <c r="C78" i="9"/>
  <c r="D78" i="9"/>
  <c r="E78" i="9"/>
  <c r="C79" i="9"/>
  <c r="D79" i="9"/>
  <c r="E79" i="9"/>
  <c r="C80" i="9"/>
  <c r="D80" i="9"/>
  <c r="E80" i="9"/>
  <c r="C81" i="9"/>
  <c r="D81" i="9"/>
  <c r="E81" i="9"/>
  <c r="C82" i="9"/>
  <c r="D82" i="9"/>
  <c r="E82" i="9"/>
  <c r="C83" i="9"/>
  <c r="D83" i="9"/>
  <c r="E83" i="9"/>
  <c r="C84" i="9"/>
  <c r="D84" i="9"/>
  <c r="E84" i="9"/>
  <c r="C85" i="9"/>
  <c r="D85" i="9"/>
  <c r="E85" i="9"/>
  <c r="C86" i="9"/>
  <c r="D86" i="9"/>
  <c r="E86" i="9"/>
  <c r="C87" i="9"/>
  <c r="D87" i="9"/>
  <c r="E87" i="9"/>
  <c r="C88" i="9"/>
  <c r="D88" i="9"/>
  <c r="E88" i="9"/>
  <c r="C89" i="9"/>
  <c r="D89" i="9"/>
  <c r="E89" i="9"/>
  <c r="C90" i="9"/>
  <c r="D90" i="9"/>
  <c r="E90" i="9"/>
  <c r="C91" i="9"/>
  <c r="D91" i="9"/>
  <c r="E91" i="9"/>
  <c r="C92" i="9"/>
  <c r="D92" i="9"/>
  <c r="E92" i="9"/>
  <c r="C93" i="9"/>
  <c r="D93" i="9"/>
  <c r="E93" i="9"/>
  <c r="C94" i="9"/>
  <c r="D94" i="9"/>
  <c r="E94" i="9"/>
  <c r="C95" i="9"/>
  <c r="D95" i="9"/>
  <c r="E95" i="9"/>
  <c r="C96" i="9"/>
  <c r="D96" i="9"/>
  <c r="E96" i="9"/>
  <c r="C97" i="9"/>
  <c r="D97" i="9"/>
  <c r="E97" i="9"/>
  <c r="C98" i="9"/>
  <c r="D98" i="9"/>
  <c r="E98" i="9"/>
  <c r="C99" i="9"/>
  <c r="D99" i="9"/>
  <c r="E99" i="9"/>
  <c r="C100" i="9"/>
  <c r="D100" i="9"/>
  <c r="E100" i="9"/>
  <c r="C101" i="9"/>
  <c r="D101" i="9"/>
  <c r="E101" i="9"/>
  <c r="C102" i="9"/>
  <c r="D102" i="9"/>
  <c r="E102" i="9"/>
  <c r="C103" i="9"/>
  <c r="D103" i="9"/>
  <c r="E103" i="9"/>
  <c r="C104" i="9"/>
  <c r="D104" i="9"/>
  <c r="E104" i="9"/>
  <c r="C105" i="9"/>
  <c r="D105" i="9"/>
  <c r="E105" i="9"/>
  <c r="C106" i="9"/>
  <c r="D106" i="9"/>
  <c r="E106" i="9"/>
  <c r="C107" i="9"/>
  <c r="D107" i="9"/>
  <c r="E107" i="9"/>
  <c r="C108" i="9"/>
  <c r="D108" i="9"/>
  <c r="E108" i="9"/>
  <c r="C109" i="9"/>
  <c r="D109" i="9"/>
  <c r="E109" i="9"/>
  <c r="C110" i="9"/>
  <c r="D110" i="9"/>
  <c r="E110" i="9"/>
  <c r="C111" i="9"/>
  <c r="D111" i="9"/>
  <c r="E111" i="9"/>
  <c r="S58" i="15" l="1"/>
  <c r="S57" i="15"/>
  <c r="S59" i="15"/>
  <c r="D113" i="9"/>
  <c r="E113" i="9"/>
  <c r="C113" i="9"/>
  <c r="G56" i="9"/>
  <c r="D62" i="9"/>
  <c r="D36" i="9" s="1"/>
  <c r="D39" i="9" s="1"/>
  <c r="F64" i="9"/>
  <c r="F34" i="9" s="1"/>
  <c r="F37" i="9" s="1"/>
  <c r="F40" i="9" s="1"/>
  <c r="F43" i="9" s="1"/>
  <c r="F46" i="9" s="1"/>
  <c r="F63" i="9"/>
  <c r="F35" i="9" s="1"/>
  <c r="F38" i="9" s="1"/>
  <c r="F41" i="9" s="1"/>
  <c r="F44" i="9" s="1"/>
  <c r="F47" i="9" s="1"/>
  <c r="G39" i="9"/>
  <c r="G42" i="9" s="1"/>
  <c r="G45" i="9" s="1"/>
  <c r="G48" i="9" s="1"/>
  <c r="F62" i="9"/>
  <c r="F36" i="9" s="1"/>
  <c r="F39" i="9" s="1"/>
  <c r="F42" i="9" s="1"/>
  <c r="F45" i="9" s="1"/>
  <c r="F48" i="9" s="1"/>
  <c r="E62" i="9"/>
  <c r="E36" i="9" s="1"/>
  <c r="E57" i="9" s="1"/>
  <c r="E64" i="9"/>
  <c r="E34" i="9" s="1"/>
  <c r="D64" i="9"/>
  <c r="D34" i="9" s="1"/>
  <c r="E63" i="9"/>
  <c r="E35" i="9" s="1"/>
  <c r="D63" i="9"/>
  <c r="D35" i="9" s="1"/>
  <c r="G37" i="9"/>
  <c r="G40" i="9" s="1"/>
  <c r="G43" i="9" s="1"/>
  <c r="G46" i="9" s="1"/>
  <c r="H34" i="9" l="1"/>
  <c r="F56" i="9"/>
  <c r="F57" i="9"/>
  <c r="F55" i="9"/>
  <c r="D57" i="9"/>
  <c r="H36" i="9"/>
  <c r="F12" i="9" s="1"/>
  <c r="E39" i="9"/>
  <c r="E42" i="9" s="1"/>
  <c r="E45" i="9" s="1"/>
  <c r="E48" i="9" s="1"/>
  <c r="D42" i="9"/>
  <c r="D38" i="9"/>
  <c r="H35" i="9"/>
  <c r="E12" i="9" s="1"/>
  <c r="D56" i="9"/>
  <c r="E38" i="9"/>
  <c r="E41" i="9" s="1"/>
  <c r="E44" i="9" s="1"/>
  <c r="E47" i="9" s="1"/>
  <c r="E56" i="9"/>
  <c r="E37" i="9"/>
  <c r="E40" i="9" s="1"/>
  <c r="E43" i="9" s="1"/>
  <c r="E46" i="9" s="1"/>
  <c r="E55" i="9"/>
  <c r="D55" i="9"/>
  <c r="D37" i="9"/>
  <c r="H57" i="9" l="1"/>
  <c r="F26" i="9" s="1"/>
  <c r="H39" i="9"/>
  <c r="F13" i="9" s="1"/>
  <c r="H55" i="9"/>
  <c r="C26" i="9" s="1"/>
  <c r="C12" i="9"/>
  <c r="H56" i="9"/>
  <c r="E26" i="9" s="1"/>
  <c r="D40" i="9"/>
  <c r="H37" i="9"/>
  <c r="H38" i="9"/>
  <c r="D41" i="9"/>
  <c r="H42" i="9"/>
  <c r="D45" i="9"/>
  <c r="E13" i="9" l="1"/>
  <c r="F14" i="9"/>
  <c r="C13" i="9"/>
  <c r="D48" i="9"/>
  <c r="H48" i="9" s="1"/>
  <c r="F16" i="9" s="1"/>
  <c r="H45" i="9"/>
  <c r="H41" i="9"/>
  <c r="D44" i="9"/>
  <c r="H40" i="9"/>
  <c r="D43" i="9"/>
  <c r="C14" i="9" l="1"/>
  <c r="E14" i="9"/>
  <c r="F15" i="9"/>
  <c r="H44" i="9"/>
  <c r="D47" i="9"/>
  <c r="H47" i="9" s="1"/>
  <c r="E16" i="9" s="1"/>
  <c r="H43" i="9"/>
  <c r="D46" i="9"/>
  <c r="H46" i="9" s="1"/>
  <c r="C16" i="9" s="1"/>
  <c r="C15" i="9" l="1"/>
  <c r="E15" i="9"/>
  <c r="H57" i="11" l="1"/>
  <c r="H19" i="11"/>
  <c r="H75" i="11"/>
  <c r="H74" i="11"/>
  <c r="H73" i="11"/>
  <c r="H72" i="11"/>
  <c r="H70" i="11"/>
  <c r="H68" i="11"/>
  <c r="H56" i="11"/>
  <c r="H55" i="11"/>
  <c r="H53" i="11"/>
  <c r="H51" i="11"/>
  <c r="H37" i="11"/>
  <c r="H36" i="11"/>
  <c r="H35" i="11"/>
  <c r="H34" i="11"/>
  <c r="H18" i="11"/>
  <c r="H17" i="11"/>
  <c r="F27" i="8"/>
  <c r="E27" i="8"/>
  <c r="F26" i="8"/>
  <c r="E26" i="8"/>
  <c r="G75" i="11"/>
  <c r="G74" i="11"/>
  <c r="G57" i="11"/>
  <c r="G56" i="11"/>
  <c r="G73" i="11" s="1"/>
  <c r="G55" i="11"/>
  <c r="G72" i="11" s="1"/>
  <c r="G53" i="11"/>
  <c r="G70" i="11" s="1"/>
  <c r="G51" i="11"/>
  <c r="G68" i="11" s="1"/>
  <c r="C75" i="11"/>
  <c r="C74" i="11"/>
  <c r="C73" i="11"/>
  <c r="C72" i="11"/>
  <c r="C70" i="11"/>
  <c r="C68" i="11"/>
  <c r="C57" i="11"/>
  <c r="C56" i="11"/>
  <c r="C55" i="11"/>
  <c r="C53" i="11"/>
  <c r="C51" i="11"/>
  <c r="F75" i="11"/>
  <c r="E75" i="11"/>
  <c r="F74" i="11"/>
  <c r="E74" i="11"/>
  <c r="F57" i="11"/>
  <c r="F56" i="11"/>
  <c r="F73" i="11" s="1"/>
  <c r="E56" i="11"/>
  <c r="E73" i="11" s="1"/>
  <c r="F55" i="11"/>
  <c r="F72" i="11" s="1"/>
  <c r="E55" i="11"/>
  <c r="E72" i="11" s="1"/>
  <c r="F53" i="11"/>
  <c r="F70" i="11" s="1"/>
  <c r="E53" i="11"/>
  <c r="E70" i="11" s="1"/>
  <c r="F51" i="11"/>
  <c r="F68" i="11" s="1"/>
  <c r="E51" i="11"/>
  <c r="E68" i="11" s="1"/>
  <c r="G18" i="11"/>
  <c r="F37" i="11"/>
  <c r="F36" i="11"/>
  <c r="F19" i="11"/>
  <c r="F18" i="11"/>
  <c r="F35" i="11" s="1"/>
  <c r="F17" i="11"/>
  <c r="F34" i="11" s="1"/>
  <c r="F15" i="11"/>
  <c r="F32" i="11" s="1"/>
  <c r="F13" i="11"/>
  <c r="F30" i="11" s="1"/>
  <c r="E37" i="11"/>
  <c r="E36" i="11"/>
  <c r="E18" i="11"/>
  <c r="E17" i="11"/>
  <c r="E15" i="11"/>
  <c r="E32" i="11" s="1"/>
  <c r="E13" i="11"/>
  <c r="E30" i="11" s="1"/>
  <c r="G44" i="2"/>
  <c r="F44" i="2"/>
  <c r="C44" i="2"/>
  <c r="G54" i="2"/>
  <c r="F54" i="2"/>
  <c r="G53" i="2"/>
  <c r="F53" i="2"/>
  <c r="C54" i="2"/>
  <c r="G37" i="11" s="1"/>
  <c r="C53" i="2"/>
  <c r="G17" i="11" s="1"/>
  <c r="G34" i="11" s="1"/>
  <c r="F28" i="14"/>
  <c r="F27" i="14"/>
  <c r="F26" i="14"/>
  <c r="F25" i="14"/>
  <c r="F24" i="14"/>
  <c r="L28" i="11" l="1"/>
  <c r="L66" i="11"/>
  <c r="L73" i="11" s="1"/>
  <c r="L68" i="11"/>
  <c r="L77" i="11" s="1"/>
  <c r="C57" i="15" s="1"/>
  <c r="L74" i="11"/>
  <c r="L70" i="11"/>
  <c r="G19" i="11"/>
  <c r="G36" i="11"/>
  <c r="G13" i="11"/>
  <c r="G30" i="11" s="1"/>
  <c r="G15" i="11"/>
  <c r="G32" i="11" s="1"/>
  <c r="E35" i="11"/>
  <c r="G35" i="11"/>
  <c r="E34" i="11"/>
  <c r="L72" i="11" l="1"/>
  <c r="L75" i="11"/>
  <c r="L79" i="11" s="1"/>
  <c r="H12" i="15"/>
  <c r="H45" i="15"/>
  <c r="H19" i="15"/>
  <c r="H52" i="15"/>
  <c r="H13" i="15"/>
  <c r="H46" i="15"/>
  <c r="C67" i="13"/>
  <c r="C69" i="13" s="1"/>
  <c r="C73" i="13" s="1"/>
  <c r="C57" i="13"/>
  <c r="C56" i="13"/>
  <c r="C55" i="13"/>
  <c r="C54" i="13"/>
  <c r="F13" i="8"/>
  <c r="E13" i="8"/>
  <c r="F11" i="8"/>
  <c r="E11" i="8"/>
  <c r="F17" i="8"/>
  <c r="E17" i="8"/>
  <c r="F16" i="8"/>
  <c r="E16" i="8"/>
  <c r="F15" i="8"/>
  <c r="E15" i="8"/>
  <c r="C27" i="8"/>
  <c r="C26" i="8"/>
  <c r="C17" i="8"/>
  <c r="C16" i="8"/>
  <c r="C15" i="8"/>
  <c r="F43" i="7"/>
  <c r="E43" i="7"/>
  <c r="C43" i="7"/>
  <c r="L78" i="11" l="1"/>
  <c r="L80" i="11"/>
  <c r="D57" i="15"/>
  <c r="O57" i="15" s="1"/>
  <c r="N57" i="15"/>
  <c r="F22" i="17"/>
  <c r="E22" i="17"/>
  <c r="D22" i="17"/>
  <c r="E30" i="16"/>
  <c r="E23" i="16"/>
  <c r="C58" i="13"/>
  <c r="C38" i="2"/>
  <c r="F38" i="7"/>
  <c r="E38" i="7"/>
  <c r="C38" i="7"/>
  <c r="C52" i="7" s="1"/>
  <c r="F46" i="7"/>
  <c r="E46" i="7"/>
  <c r="C46" i="7"/>
  <c r="C54" i="7" s="1"/>
  <c r="F25" i="8"/>
  <c r="L25" i="2" s="1"/>
  <c r="E25" i="8"/>
  <c r="K25" i="2" s="1"/>
  <c r="F24" i="8"/>
  <c r="L24" i="2" s="1"/>
  <c r="E24" i="8"/>
  <c r="K24" i="2" s="1"/>
  <c r="F22" i="8"/>
  <c r="L22" i="2" s="1"/>
  <c r="E22" i="8"/>
  <c r="K22" i="2" s="1"/>
  <c r="F20" i="8"/>
  <c r="L20" i="2" s="1"/>
  <c r="E20" i="8"/>
  <c r="K20" i="2" s="1"/>
  <c r="C22" i="8"/>
  <c r="H22" i="2" s="1"/>
  <c r="H32" i="11" s="1"/>
  <c r="C20" i="8"/>
  <c r="H20" i="2" s="1"/>
  <c r="H30" i="11" s="1"/>
  <c r="G48" i="2"/>
  <c r="F48" i="2"/>
  <c r="G47" i="2"/>
  <c r="F47" i="2"/>
  <c r="G46" i="2"/>
  <c r="F46" i="2"/>
  <c r="G45" i="2"/>
  <c r="F45" i="2"/>
  <c r="G43" i="2"/>
  <c r="F43" i="2"/>
  <c r="G42" i="2"/>
  <c r="F42" i="2"/>
  <c r="G41" i="2"/>
  <c r="F41" i="2"/>
  <c r="G40" i="2"/>
  <c r="F40" i="2"/>
  <c r="G39" i="2"/>
  <c r="F39" i="2"/>
  <c r="G38" i="2"/>
  <c r="F38" i="2"/>
  <c r="G37" i="2"/>
  <c r="F37" i="2"/>
  <c r="G36" i="2"/>
  <c r="F36" i="2"/>
  <c r="G35" i="2"/>
  <c r="F35" i="2"/>
  <c r="G34" i="2"/>
  <c r="F34" i="2"/>
  <c r="G33" i="2"/>
  <c r="F33" i="2"/>
  <c r="G32" i="2"/>
  <c r="F32" i="2"/>
  <c r="C48" i="2"/>
  <c r="C47" i="2"/>
  <c r="C46" i="2"/>
  <c r="C45" i="2"/>
  <c r="C43" i="2"/>
  <c r="C42" i="2"/>
  <c r="J66" i="11" s="1"/>
  <c r="C41" i="2"/>
  <c r="C39" i="2"/>
  <c r="C33" i="2"/>
  <c r="C32" i="2"/>
  <c r="C35" i="2"/>
  <c r="C34" i="2"/>
  <c r="L27" i="2"/>
  <c r="K27" i="2"/>
  <c r="L26" i="2"/>
  <c r="K26" i="2"/>
  <c r="L17" i="2"/>
  <c r="K17" i="2"/>
  <c r="L16" i="2"/>
  <c r="K16" i="2"/>
  <c r="L15" i="2"/>
  <c r="K15" i="2"/>
  <c r="L13" i="2"/>
  <c r="K13" i="2"/>
  <c r="L11" i="2"/>
  <c r="K11" i="2"/>
  <c r="H27" i="2"/>
  <c r="H26" i="2"/>
  <c r="H25" i="2"/>
  <c r="H24" i="2"/>
  <c r="H17" i="2"/>
  <c r="H16" i="2"/>
  <c r="H15" i="2"/>
  <c r="H13" i="2"/>
  <c r="H15" i="11" s="1"/>
  <c r="H11" i="2"/>
  <c r="H13" i="11" s="1"/>
  <c r="P57" i="15" l="1"/>
  <c r="T57" i="15" s="1"/>
  <c r="U57" i="15" s="1"/>
  <c r="E57" i="15"/>
  <c r="I57" i="15" s="1"/>
  <c r="J57" i="15" s="1"/>
  <c r="F55" i="15"/>
  <c r="Q55" i="15" s="1"/>
  <c r="F22" i="15"/>
  <c r="Q22" i="15" s="1"/>
  <c r="G31" i="13"/>
  <c r="H31" i="13" s="1"/>
  <c r="G30" i="13"/>
  <c r="G55" i="15"/>
  <c r="G22" i="15"/>
  <c r="R22" i="15" s="1"/>
  <c r="R31" i="15" s="1"/>
  <c r="F72" i="17"/>
  <c r="E72" i="17"/>
  <c r="D72" i="17"/>
  <c r="F47" i="17"/>
  <c r="E47" i="17"/>
  <c r="D47" i="17"/>
  <c r="M28" i="11"/>
  <c r="M66" i="11"/>
  <c r="K28" i="11"/>
  <c r="K66" i="11"/>
  <c r="K11" i="11"/>
  <c r="K49" i="11"/>
  <c r="K57" i="11" s="1"/>
  <c r="L11" i="11"/>
  <c r="L49" i="11"/>
  <c r="L57" i="11" s="1"/>
  <c r="I11" i="11"/>
  <c r="I49" i="11"/>
  <c r="I57" i="11" s="1"/>
  <c r="P11" i="11"/>
  <c r="P49" i="11"/>
  <c r="P57" i="11" s="1"/>
  <c r="O11" i="11"/>
  <c r="O49" i="11"/>
  <c r="O57" i="11" s="1"/>
  <c r="N28" i="11"/>
  <c r="N32" i="11" s="1"/>
  <c r="N40" i="11" s="1"/>
  <c r="N66" i="11"/>
  <c r="P28" i="11"/>
  <c r="P66" i="11"/>
  <c r="I28" i="11"/>
  <c r="I66" i="11"/>
  <c r="O28" i="11"/>
  <c r="O36" i="11" s="1"/>
  <c r="O66" i="11"/>
  <c r="J11" i="11"/>
  <c r="J17" i="11" s="1"/>
  <c r="J49" i="11"/>
  <c r="J57" i="11" s="1"/>
  <c r="J73" i="11"/>
  <c r="J70" i="11"/>
  <c r="J74" i="11"/>
  <c r="J68" i="11"/>
  <c r="J77" i="11" s="1"/>
  <c r="C55" i="15" s="1"/>
  <c r="J72" i="11"/>
  <c r="J75" i="11"/>
  <c r="N30" i="11"/>
  <c r="N39" i="11" s="1"/>
  <c r="N34" i="11"/>
  <c r="N37" i="11"/>
  <c r="O32" i="11"/>
  <c r="O40" i="11" s="1"/>
  <c r="O34" i="11"/>
  <c r="O35" i="11"/>
  <c r="I18" i="11"/>
  <c r="I13" i="11"/>
  <c r="I21" i="11" s="1"/>
  <c r="I17" i="11"/>
  <c r="I15" i="11"/>
  <c r="I22" i="11" s="1"/>
  <c r="J15" i="11"/>
  <c r="J22" i="11" s="1"/>
  <c r="J18" i="11"/>
  <c r="P17" i="11"/>
  <c r="P15" i="11"/>
  <c r="P22" i="11" s="1"/>
  <c r="P13" i="11"/>
  <c r="P21" i="11" s="1"/>
  <c r="P18" i="11"/>
  <c r="I36" i="11"/>
  <c r="I37" i="11"/>
  <c r="I32" i="11"/>
  <c r="I40" i="11" s="1"/>
  <c r="I34" i="11"/>
  <c r="I30" i="11"/>
  <c r="I39" i="11" s="1"/>
  <c r="I35" i="11"/>
  <c r="J28" i="11"/>
  <c r="L34" i="11"/>
  <c r="L36" i="11"/>
  <c r="L32" i="11"/>
  <c r="L40" i="11" s="1"/>
  <c r="L30" i="11"/>
  <c r="L39" i="11" s="1"/>
  <c r="L37" i="11"/>
  <c r="L35" i="11"/>
  <c r="M30" i="11"/>
  <c r="M39" i="11" s="1"/>
  <c r="M34" i="11"/>
  <c r="M35" i="11"/>
  <c r="M32" i="11"/>
  <c r="M40" i="11" s="1"/>
  <c r="M36" i="11"/>
  <c r="M37" i="11"/>
  <c r="G35" i="13"/>
  <c r="H35" i="13" s="1"/>
  <c r="G29" i="13"/>
  <c r="G33" i="13"/>
  <c r="H33" i="13" s="1"/>
  <c r="H30" i="13"/>
  <c r="G32" i="13"/>
  <c r="H32" i="13" s="1"/>
  <c r="G34" i="13"/>
  <c r="H34" i="13" s="1"/>
  <c r="C37" i="2"/>
  <c r="C36" i="2"/>
  <c r="G27" i="2"/>
  <c r="F27" i="2"/>
  <c r="G26" i="2"/>
  <c r="F26" i="2"/>
  <c r="G25" i="2"/>
  <c r="F25" i="2"/>
  <c r="G24" i="2"/>
  <c r="F24" i="2"/>
  <c r="G22" i="2"/>
  <c r="F22" i="2"/>
  <c r="G20" i="2"/>
  <c r="F20" i="2"/>
  <c r="G17" i="2"/>
  <c r="F17" i="2"/>
  <c r="G16" i="2"/>
  <c r="F16" i="2"/>
  <c r="G15" i="2"/>
  <c r="F15" i="2"/>
  <c r="G13" i="2"/>
  <c r="F13" i="2"/>
  <c r="G11" i="2"/>
  <c r="F11" i="2"/>
  <c r="C27" i="2"/>
  <c r="C37" i="11" s="1"/>
  <c r="P37" i="11" s="1"/>
  <c r="C26" i="2"/>
  <c r="C36" i="11" s="1"/>
  <c r="P36" i="11" s="1"/>
  <c r="C25" i="2"/>
  <c r="C35" i="11" s="1"/>
  <c r="P35" i="11" s="1"/>
  <c r="C24" i="2"/>
  <c r="C34" i="11" s="1"/>
  <c r="P34" i="11" s="1"/>
  <c r="C22" i="2"/>
  <c r="C32" i="11" s="1"/>
  <c r="P32" i="11" s="1"/>
  <c r="P40" i="11" s="1"/>
  <c r="C20" i="2"/>
  <c r="C30" i="11" s="1"/>
  <c r="P30" i="11" s="1"/>
  <c r="P39" i="11" s="1"/>
  <c r="C17" i="2"/>
  <c r="C19" i="11" s="1"/>
  <c r="C16" i="2"/>
  <c r="C18" i="11" s="1"/>
  <c r="O18" i="11" s="1"/>
  <c r="C15" i="2"/>
  <c r="C17" i="11" s="1"/>
  <c r="K17" i="11" s="1"/>
  <c r="C13" i="2"/>
  <c r="C15" i="11" s="1"/>
  <c r="K15" i="11" s="1"/>
  <c r="K22" i="11" s="1"/>
  <c r="C11" i="2"/>
  <c r="C13" i="11" s="1"/>
  <c r="K13" i="11" s="1"/>
  <c r="K21" i="11" s="1"/>
  <c r="C7" i="2"/>
  <c r="S22" i="15" l="1"/>
  <c r="Q31" i="15"/>
  <c r="S31" i="15" s="1"/>
  <c r="G64" i="15"/>
  <c r="R55" i="15"/>
  <c r="R64" i="15" s="1"/>
  <c r="Q64" i="15"/>
  <c r="N55" i="15"/>
  <c r="C40" i="17"/>
  <c r="F15" i="17"/>
  <c r="E15" i="17"/>
  <c r="D15" i="17"/>
  <c r="C65" i="17"/>
  <c r="D24" i="16"/>
  <c r="G31" i="15"/>
  <c r="C39" i="17"/>
  <c r="F14" i="17"/>
  <c r="E14" i="17"/>
  <c r="D14" i="17"/>
  <c r="C64" i="17"/>
  <c r="F31" i="15"/>
  <c r="C24" i="16"/>
  <c r="H22" i="15"/>
  <c r="F16" i="17"/>
  <c r="C41" i="17"/>
  <c r="E16" i="17"/>
  <c r="D16" i="17"/>
  <c r="C66" i="17"/>
  <c r="F64" i="15"/>
  <c r="H64" i="15" s="1"/>
  <c r="H55" i="15"/>
  <c r="O72" i="11"/>
  <c r="O74" i="11"/>
  <c r="O73" i="11"/>
  <c r="O68" i="11"/>
  <c r="O77" i="11" s="1"/>
  <c r="C60" i="15" s="1"/>
  <c r="O70" i="11"/>
  <c r="O75" i="11"/>
  <c r="O55" i="11"/>
  <c r="O51" i="11"/>
  <c r="O59" i="11" s="1"/>
  <c r="O53" i="11"/>
  <c r="O60" i="11" s="1"/>
  <c r="O56" i="11"/>
  <c r="K56" i="11"/>
  <c r="K53" i="11"/>
  <c r="K60" i="11" s="1"/>
  <c r="K51" i="11"/>
  <c r="K59" i="11" s="1"/>
  <c r="K55" i="11"/>
  <c r="M11" i="11"/>
  <c r="M18" i="11" s="1"/>
  <c r="M49" i="11"/>
  <c r="M57" i="11" s="1"/>
  <c r="J79" i="11"/>
  <c r="I75" i="11"/>
  <c r="I72" i="11"/>
  <c r="I68" i="11"/>
  <c r="I77" i="11" s="1"/>
  <c r="C54" i="15" s="1"/>
  <c r="I74" i="11"/>
  <c r="I73" i="11"/>
  <c r="I70" i="11"/>
  <c r="P56" i="11"/>
  <c r="P53" i="11"/>
  <c r="P60" i="11" s="1"/>
  <c r="P55" i="11"/>
  <c r="P51" i="11"/>
  <c r="P59" i="11" s="1"/>
  <c r="C52" i="15" s="1"/>
  <c r="N52" i="15" s="1"/>
  <c r="K73" i="11"/>
  <c r="K75" i="11"/>
  <c r="K70" i="11"/>
  <c r="K68" i="11"/>
  <c r="K77" i="11" s="1"/>
  <c r="C56" i="15" s="1"/>
  <c r="K72" i="11"/>
  <c r="K74" i="11"/>
  <c r="N11" i="11"/>
  <c r="N49" i="11"/>
  <c r="N57" i="11" s="1"/>
  <c r="J13" i="11"/>
  <c r="J21" i="11" s="1"/>
  <c r="C13" i="15" s="1"/>
  <c r="O37" i="11"/>
  <c r="O41" i="11" s="1"/>
  <c r="D27" i="15" s="1"/>
  <c r="O27" i="15" s="1"/>
  <c r="N35" i="11"/>
  <c r="N41" i="11" s="1"/>
  <c r="D26" i="15" s="1"/>
  <c r="O26" i="15" s="1"/>
  <c r="P74" i="11"/>
  <c r="P75" i="11"/>
  <c r="P68" i="11"/>
  <c r="P77" i="11" s="1"/>
  <c r="C61" i="15" s="1"/>
  <c r="P70" i="11"/>
  <c r="P72" i="11"/>
  <c r="P73" i="11"/>
  <c r="I55" i="11"/>
  <c r="I56" i="11"/>
  <c r="I53" i="11"/>
  <c r="I60" i="11" s="1"/>
  <c r="I51" i="11"/>
  <c r="I59" i="11" s="1"/>
  <c r="M70" i="11"/>
  <c r="M74" i="11"/>
  <c r="M72" i="11"/>
  <c r="M75" i="11"/>
  <c r="M68" i="11"/>
  <c r="M77" i="11" s="1"/>
  <c r="C58" i="15" s="1"/>
  <c r="M73" i="11"/>
  <c r="J78" i="11"/>
  <c r="O30" i="11"/>
  <c r="O39" i="11" s="1"/>
  <c r="C27" i="15" s="1"/>
  <c r="N36" i="11"/>
  <c r="J56" i="11"/>
  <c r="J53" i="11"/>
  <c r="J60" i="11" s="1"/>
  <c r="J51" i="11"/>
  <c r="J59" i="11" s="1"/>
  <c r="C46" i="15" s="1"/>
  <c r="N46" i="15" s="1"/>
  <c r="J55" i="11"/>
  <c r="N70" i="11"/>
  <c r="N75" i="11"/>
  <c r="N74" i="11"/>
  <c r="N73" i="11"/>
  <c r="N72" i="11"/>
  <c r="N68" i="11"/>
  <c r="N77" i="11" s="1"/>
  <c r="C59" i="15" s="1"/>
  <c r="L53" i="11"/>
  <c r="L60" i="11" s="1"/>
  <c r="L56" i="11"/>
  <c r="L51" i="11"/>
  <c r="L59" i="11" s="1"/>
  <c r="L55" i="11"/>
  <c r="P23" i="11"/>
  <c r="D19" i="15" s="1"/>
  <c r="L41" i="11"/>
  <c r="D24" i="15" s="1"/>
  <c r="O24" i="15" s="1"/>
  <c r="P41" i="11"/>
  <c r="D28" i="15" s="1"/>
  <c r="O28" i="15" s="1"/>
  <c r="I41" i="11"/>
  <c r="D21" i="15" s="1"/>
  <c r="O21" i="15" s="1"/>
  <c r="M41" i="11"/>
  <c r="D25" i="15" s="1"/>
  <c r="O25" i="15" s="1"/>
  <c r="J23" i="11"/>
  <c r="D13" i="15" s="1"/>
  <c r="I23" i="11"/>
  <c r="D12" i="15" s="1"/>
  <c r="C24" i="15"/>
  <c r="C12" i="15"/>
  <c r="C26" i="15"/>
  <c r="C28" i="15"/>
  <c r="C21" i="15"/>
  <c r="C25" i="15"/>
  <c r="C19" i="15"/>
  <c r="K18" i="11"/>
  <c r="L15" i="11"/>
  <c r="L22" i="11" s="1"/>
  <c r="O17" i="11"/>
  <c r="L18" i="11"/>
  <c r="O13" i="11"/>
  <c r="O21" i="11" s="1"/>
  <c r="L17" i="11"/>
  <c r="L13" i="11"/>
  <c r="L21" i="11" s="1"/>
  <c r="O15" i="11"/>
  <c r="O22" i="11" s="1"/>
  <c r="M15" i="11"/>
  <c r="M22" i="11" s="1"/>
  <c r="N17" i="11"/>
  <c r="N15" i="11"/>
  <c r="N22" i="11" s="1"/>
  <c r="N13" i="11"/>
  <c r="N21" i="11" s="1"/>
  <c r="N18" i="11"/>
  <c r="J36" i="11"/>
  <c r="J30" i="11"/>
  <c r="J39" i="11" s="1"/>
  <c r="J32" i="11"/>
  <c r="J40" i="11" s="1"/>
  <c r="J37" i="11"/>
  <c r="J35" i="11"/>
  <c r="J34" i="11"/>
  <c r="K36" i="11"/>
  <c r="K35" i="11"/>
  <c r="K34" i="11"/>
  <c r="K30" i="11"/>
  <c r="K39" i="11" s="1"/>
  <c r="K32" i="11"/>
  <c r="K40" i="11" s="1"/>
  <c r="K37" i="11"/>
  <c r="O34" i="15" l="1"/>
  <c r="P34" i="15" s="1"/>
  <c r="P25" i="15"/>
  <c r="O36" i="15"/>
  <c r="P36" i="15" s="1"/>
  <c r="P27" i="15"/>
  <c r="P21" i="15"/>
  <c r="O30" i="15"/>
  <c r="P30" i="15" s="1"/>
  <c r="T30" i="15" s="1"/>
  <c r="U30" i="15" s="1"/>
  <c r="O35" i="15"/>
  <c r="P35" i="15" s="1"/>
  <c r="P26" i="15"/>
  <c r="O37" i="15"/>
  <c r="P37" i="15" s="1"/>
  <c r="T37" i="15" s="1"/>
  <c r="P28" i="15"/>
  <c r="P24" i="15"/>
  <c r="O33" i="15"/>
  <c r="P33" i="15" s="1"/>
  <c r="S64" i="15"/>
  <c r="S55" i="15"/>
  <c r="E24" i="16"/>
  <c r="E76" i="16"/>
  <c r="J80" i="11"/>
  <c r="D55" i="15"/>
  <c r="N59" i="15"/>
  <c r="N56" i="15"/>
  <c r="N58" i="15"/>
  <c r="N60" i="15"/>
  <c r="N54" i="15"/>
  <c r="N61" i="15"/>
  <c r="N64" i="15"/>
  <c r="H31" i="15"/>
  <c r="F49" i="15"/>
  <c r="Q49" i="15" s="1"/>
  <c r="F16" i="15"/>
  <c r="Q16" i="15" s="1"/>
  <c r="E12" i="17"/>
  <c r="C37" i="17"/>
  <c r="D12" i="17"/>
  <c r="F12" i="17"/>
  <c r="C62" i="17"/>
  <c r="G16" i="15"/>
  <c r="R16" i="15" s="1"/>
  <c r="G49" i="15"/>
  <c r="C38" i="17"/>
  <c r="F13" i="17"/>
  <c r="E13" i="17"/>
  <c r="C63" i="17"/>
  <c r="D13" i="17"/>
  <c r="F66" i="17"/>
  <c r="E66" i="17"/>
  <c r="D66" i="17"/>
  <c r="D39" i="17"/>
  <c r="F39" i="17"/>
  <c r="E39" i="17"/>
  <c r="F51" i="15"/>
  <c r="Q51" i="15" s="1"/>
  <c r="F18" i="15"/>
  <c r="Q18" i="15" s="1"/>
  <c r="G51" i="15"/>
  <c r="G18" i="15"/>
  <c r="R18" i="15" s="1"/>
  <c r="F41" i="17"/>
  <c r="E41" i="17"/>
  <c r="D41" i="17"/>
  <c r="F65" i="17"/>
  <c r="E65" i="17"/>
  <c r="D65" i="17"/>
  <c r="F50" i="15"/>
  <c r="Q50" i="15" s="1"/>
  <c r="F17" i="15"/>
  <c r="Q17" i="15" s="1"/>
  <c r="G17" i="15"/>
  <c r="R17" i="15" s="1"/>
  <c r="G50" i="15"/>
  <c r="D64" i="17"/>
  <c r="E64" i="17"/>
  <c r="F64" i="17"/>
  <c r="F40" i="17"/>
  <c r="E40" i="17"/>
  <c r="D40" i="17"/>
  <c r="K78" i="11"/>
  <c r="P24" i="11"/>
  <c r="M79" i="11"/>
  <c r="O78" i="11"/>
  <c r="I78" i="11"/>
  <c r="P79" i="11"/>
  <c r="M13" i="11"/>
  <c r="M21" i="11" s="1"/>
  <c r="C16" i="15" s="1"/>
  <c r="M17" i="11"/>
  <c r="K61" i="11"/>
  <c r="K62" i="11" s="1"/>
  <c r="O61" i="11"/>
  <c r="O62" i="11" s="1"/>
  <c r="L61" i="11"/>
  <c r="L62" i="11" s="1"/>
  <c r="N42" i="11"/>
  <c r="J61" i="11"/>
  <c r="C64" i="15"/>
  <c r="I61" i="11"/>
  <c r="D45" i="15" s="1"/>
  <c r="N79" i="11"/>
  <c r="C70" i="15"/>
  <c r="M78" i="11"/>
  <c r="P78" i="11"/>
  <c r="I79" i="11"/>
  <c r="C45" i="15"/>
  <c r="N45" i="15" s="1"/>
  <c r="P61" i="11"/>
  <c r="E24" i="15"/>
  <c r="I24" i="15" s="1"/>
  <c r="J24" i="15" s="1"/>
  <c r="N78" i="11"/>
  <c r="K79" i="11"/>
  <c r="O79" i="11"/>
  <c r="N55" i="11"/>
  <c r="N56" i="11"/>
  <c r="N53" i="11"/>
  <c r="N60" i="11" s="1"/>
  <c r="N51" i="11"/>
  <c r="N59" i="11" s="1"/>
  <c r="C50" i="15" s="1"/>
  <c r="L42" i="11"/>
  <c r="M56" i="11"/>
  <c r="M51" i="11"/>
  <c r="M59" i="11" s="1"/>
  <c r="C49" i="15" s="1"/>
  <c r="M53" i="11"/>
  <c r="M60" i="11" s="1"/>
  <c r="M55" i="11"/>
  <c r="P42" i="11"/>
  <c r="D37" i="15"/>
  <c r="E26" i="15"/>
  <c r="I26" i="15" s="1"/>
  <c r="J26" i="15" s="1"/>
  <c r="M42" i="11"/>
  <c r="D30" i="15"/>
  <c r="D10" i="16"/>
  <c r="E25" i="15"/>
  <c r="I25" i="15" s="1"/>
  <c r="J25" i="15" s="1"/>
  <c r="E21" i="15"/>
  <c r="I21" i="15" s="1"/>
  <c r="J21" i="15" s="1"/>
  <c r="D17" i="16"/>
  <c r="D43" i="16" s="1"/>
  <c r="E27" i="15"/>
  <c r="I27" i="15" s="1"/>
  <c r="J27" i="15" s="1"/>
  <c r="E28" i="15"/>
  <c r="I28" i="15" s="1"/>
  <c r="K28" i="15" s="1"/>
  <c r="C30" i="15"/>
  <c r="C37" i="15"/>
  <c r="C17" i="16"/>
  <c r="C43" i="16" s="1"/>
  <c r="C10" i="16"/>
  <c r="E13" i="15"/>
  <c r="E12" i="15"/>
  <c r="E19" i="15"/>
  <c r="J41" i="11"/>
  <c r="D22" i="15" s="1"/>
  <c r="I24" i="11"/>
  <c r="J24" i="11"/>
  <c r="O42" i="11"/>
  <c r="I42" i="11"/>
  <c r="K41" i="11"/>
  <c r="D23" i="15" s="1"/>
  <c r="O23" i="15" s="1"/>
  <c r="L23" i="11"/>
  <c r="D15" i="15" s="1"/>
  <c r="K23" i="11"/>
  <c r="D14" i="15" s="1"/>
  <c r="N23" i="11"/>
  <c r="D17" i="15" s="1"/>
  <c r="O23" i="11"/>
  <c r="D18" i="15" s="1"/>
  <c r="C47" i="15"/>
  <c r="C48" i="15"/>
  <c r="N48" i="15" s="1"/>
  <c r="C51" i="15"/>
  <c r="C14" i="15"/>
  <c r="C22" i="15"/>
  <c r="C17" i="15"/>
  <c r="C23" i="15"/>
  <c r="C15" i="15"/>
  <c r="C18" i="15"/>
  <c r="D81" i="16" l="1"/>
  <c r="T27" i="15"/>
  <c r="U27" i="15" s="1"/>
  <c r="D31" i="15"/>
  <c r="O22" i="15"/>
  <c r="D82" i="16"/>
  <c r="T28" i="15"/>
  <c r="V28" i="15" s="1"/>
  <c r="D79" i="16"/>
  <c r="T25" i="15"/>
  <c r="U25" i="15" s="1"/>
  <c r="D80" i="16"/>
  <c r="T26" i="15"/>
  <c r="U26" i="15" s="1"/>
  <c r="P23" i="15"/>
  <c r="O32" i="15"/>
  <c r="P32" i="15" s="1"/>
  <c r="T21" i="15"/>
  <c r="U21" i="15" s="1"/>
  <c r="D75" i="16"/>
  <c r="D78" i="16"/>
  <c r="T24" i="15"/>
  <c r="U24" i="15" s="1"/>
  <c r="U37" i="15"/>
  <c r="V37" i="15"/>
  <c r="O55" i="15"/>
  <c r="P55" i="15" s="1"/>
  <c r="T55" i="15" s="1"/>
  <c r="V55" i="15" s="1"/>
  <c r="E55" i="15"/>
  <c r="I55" i="15" s="1"/>
  <c r="K55" i="15" s="1"/>
  <c r="O80" i="11"/>
  <c r="D60" i="15"/>
  <c r="K80" i="11"/>
  <c r="D56" i="15"/>
  <c r="I80" i="11"/>
  <c r="D54" i="15"/>
  <c r="D63" i="15" s="1"/>
  <c r="P80" i="11"/>
  <c r="D61" i="15"/>
  <c r="N80" i="11"/>
  <c r="D59" i="15"/>
  <c r="M80" i="11"/>
  <c r="D58" i="15"/>
  <c r="N63" i="15"/>
  <c r="O45" i="15"/>
  <c r="N70" i="15"/>
  <c r="C67" i="15"/>
  <c r="N49" i="15"/>
  <c r="C69" i="15"/>
  <c r="N51" i="15"/>
  <c r="C68" i="15"/>
  <c r="N50" i="15"/>
  <c r="N66" i="15"/>
  <c r="C65" i="15"/>
  <c r="N47" i="15"/>
  <c r="Q36" i="15"/>
  <c r="S18" i="15"/>
  <c r="Q69" i="15"/>
  <c r="Q68" i="15"/>
  <c r="G68" i="15"/>
  <c r="R50" i="15"/>
  <c r="R68" i="15" s="1"/>
  <c r="S16" i="15"/>
  <c r="Q34" i="15"/>
  <c r="R35" i="15"/>
  <c r="G67" i="15"/>
  <c r="R49" i="15"/>
  <c r="R67" i="15" s="1"/>
  <c r="Q67" i="15"/>
  <c r="G69" i="15"/>
  <c r="R51" i="15"/>
  <c r="R69" i="15" s="1"/>
  <c r="S17" i="15"/>
  <c r="Q35" i="15"/>
  <c r="R36" i="15"/>
  <c r="R34" i="15"/>
  <c r="C29" i="16"/>
  <c r="F36" i="15"/>
  <c r="H18" i="15"/>
  <c r="F38" i="17"/>
  <c r="E38" i="17"/>
  <c r="D38" i="17"/>
  <c r="D28" i="16"/>
  <c r="G35" i="15"/>
  <c r="F69" i="15"/>
  <c r="H51" i="15"/>
  <c r="C28" i="16"/>
  <c r="F35" i="15"/>
  <c r="H17" i="15"/>
  <c r="G34" i="15"/>
  <c r="D27" i="16"/>
  <c r="F68" i="15"/>
  <c r="H50" i="15"/>
  <c r="F62" i="17"/>
  <c r="E62" i="17"/>
  <c r="D62" i="17"/>
  <c r="F37" i="17"/>
  <c r="E37" i="17"/>
  <c r="D37" i="17"/>
  <c r="G14" i="15"/>
  <c r="R14" i="15" s="1"/>
  <c r="G47" i="15"/>
  <c r="F48" i="15"/>
  <c r="Q48" i="15" s="1"/>
  <c r="F15" i="15"/>
  <c r="Q15" i="15" s="1"/>
  <c r="C27" i="16"/>
  <c r="F34" i="15"/>
  <c r="H16" i="15"/>
  <c r="G36" i="15"/>
  <c r="D29" i="16"/>
  <c r="G15" i="15"/>
  <c r="R15" i="15" s="1"/>
  <c r="G48" i="15"/>
  <c r="F47" i="15"/>
  <c r="Q47" i="15" s="1"/>
  <c r="F14" i="15"/>
  <c r="Q14" i="15" s="1"/>
  <c r="F63" i="17"/>
  <c r="E63" i="17"/>
  <c r="D63" i="17"/>
  <c r="F67" i="15"/>
  <c r="H49" i="15"/>
  <c r="M23" i="11"/>
  <c r="M24" i="11" s="1"/>
  <c r="E37" i="15"/>
  <c r="I37" i="15" s="1"/>
  <c r="K37" i="15" s="1"/>
  <c r="D47" i="15"/>
  <c r="D48" i="15"/>
  <c r="E48" i="15" s="1"/>
  <c r="D51" i="15"/>
  <c r="M61" i="11"/>
  <c r="M62" i="11" s="1"/>
  <c r="N61" i="11"/>
  <c r="N62" i="11" s="1"/>
  <c r="I62" i="11"/>
  <c r="C63" i="15"/>
  <c r="E45" i="15"/>
  <c r="I45" i="15" s="1"/>
  <c r="J45" i="15" s="1"/>
  <c r="J62" i="11"/>
  <c r="D46" i="15"/>
  <c r="O46" i="15" s="1"/>
  <c r="D52" i="15"/>
  <c r="O52" i="15" s="1"/>
  <c r="P62" i="11"/>
  <c r="J28" i="15"/>
  <c r="E30" i="15"/>
  <c r="I30" i="15" s="1"/>
  <c r="J30" i="15" s="1"/>
  <c r="E23" i="15"/>
  <c r="I23" i="15" s="1"/>
  <c r="J23" i="15" s="1"/>
  <c r="J42" i="11"/>
  <c r="D11" i="16"/>
  <c r="D37" i="16" s="1"/>
  <c r="E22" i="15"/>
  <c r="I22" i="15" s="1"/>
  <c r="K22" i="15" s="1"/>
  <c r="D33" i="15"/>
  <c r="D13" i="16"/>
  <c r="D15" i="16"/>
  <c r="D35" i="15"/>
  <c r="D36" i="15"/>
  <c r="D16" i="16"/>
  <c r="C66" i="15"/>
  <c r="D12" i="16"/>
  <c r="D32" i="15"/>
  <c r="C15" i="16"/>
  <c r="C35" i="15"/>
  <c r="C32" i="15"/>
  <c r="C16" i="16"/>
  <c r="C36" i="15"/>
  <c r="C14" i="16"/>
  <c r="C34" i="15"/>
  <c r="C13" i="16"/>
  <c r="C33" i="15"/>
  <c r="C31" i="15"/>
  <c r="E31" i="15" s="1"/>
  <c r="E17" i="16"/>
  <c r="I19" i="15"/>
  <c r="J19" i="15" s="1"/>
  <c r="E14" i="15"/>
  <c r="C12" i="16"/>
  <c r="I13" i="15"/>
  <c r="J13" i="15" s="1"/>
  <c r="C11" i="16"/>
  <c r="C37" i="16" s="1"/>
  <c r="E10" i="16"/>
  <c r="I12" i="15"/>
  <c r="J12" i="15" s="1"/>
  <c r="E15" i="15"/>
  <c r="E17" i="15"/>
  <c r="E18" i="15"/>
  <c r="O24" i="11"/>
  <c r="N24" i="11"/>
  <c r="K24" i="11"/>
  <c r="L24" i="11"/>
  <c r="K42" i="11"/>
  <c r="U28" i="15" l="1"/>
  <c r="D77" i="16"/>
  <c r="T23" i="15"/>
  <c r="U23" i="15" s="1"/>
  <c r="P22" i="15"/>
  <c r="O31" i="15"/>
  <c r="P31" i="15" s="1"/>
  <c r="T31" i="15" s="1"/>
  <c r="U55" i="15"/>
  <c r="J55" i="15"/>
  <c r="O58" i="15"/>
  <c r="P58" i="15" s="1"/>
  <c r="T58" i="15" s="1"/>
  <c r="U58" i="15" s="1"/>
  <c r="E58" i="15"/>
  <c r="I58" i="15" s="1"/>
  <c r="J58" i="15" s="1"/>
  <c r="O59" i="15"/>
  <c r="P59" i="15" s="1"/>
  <c r="T59" i="15" s="1"/>
  <c r="U59" i="15" s="1"/>
  <c r="E59" i="15"/>
  <c r="I59" i="15" s="1"/>
  <c r="J59" i="15" s="1"/>
  <c r="O61" i="15"/>
  <c r="P61" i="15" s="1"/>
  <c r="E61" i="15"/>
  <c r="O54" i="15"/>
  <c r="P54" i="15" s="1"/>
  <c r="T54" i="15" s="1"/>
  <c r="U54" i="15" s="1"/>
  <c r="E54" i="15"/>
  <c r="I54" i="15" s="1"/>
  <c r="J54" i="15" s="1"/>
  <c r="O56" i="15"/>
  <c r="P56" i="15" s="1"/>
  <c r="T56" i="15" s="1"/>
  <c r="U56" i="15" s="1"/>
  <c r="E56" i="15"/>
  <c r="I56" i="15" s="1"/>
  <c r="J56" i="15" s="1"/>
  <c r="O60" i="15"/>
  <c r="P60" i="15" s="1"/>
  <c r="T60" i="15" s="1"/>
  <c r="U60" i="15" s="1"/>
  <c r="E60" i="15"/>
  <c r="I60" i="15" s="1"/>
  <c r="J60" i="15" s="1"/>
  <c r="E63" i="15"/>
  <c r="I63" i="15" s="1"/>
  <c r="J63" i="15" s="1"/>
  <c r="D49" i="15"/>
  <c r="D67" i="15" s="1"/>
  <c r="E67" i="15" s="1"/>
  <c r="P52" i="15"/>
  <c r="T52" i="15" s="1"/>
  <c r="U52" i="15" s="1"/>
  <c r="O64" i="15"/>
  <c r="P64" i="15" s="1"/>
  <c r="P46" i="15"/>
  <c r="T46" i="15" s="1"/>
  <c r="U46" i="15" s="1"/>
  <c r="P45" i="15"/>
  <c r="T45" i="15" s="1"/>
  <c r="U45" i="15" s="1"/>
  <c r="D50" i="15"/>
  <c r="O50" i="15" s="1"/>
  <c r="O68" i="15" s="1"/>
  <c r="T61" i="15"/>
  <c r="V61" i="15" s="1"/>
  <c r="N69" i="15"/>
  <c r="D69" i="15"/>
  <c r="E69" i="15" s="1"/>
  <c r="O51" i="15"/>
  <c r="N67" i="15"/>
  <c r="N68" i="15"/>
  <c r="D66" i="15"/>
  <c r="E66" i="15" s="1"/>
  <c r="O48" i="15"/>
  <c r="D65" i="15"/>
  <c r="E65" i="15" s="1"/>
  <c r="O47" i="15"/>
  <c r="N65" i="15"/>
  <c r="D42" i="16"/>
  <c r="H67" i="15"/>
  <c r="H35" i="15"/>
  <c r="H69" i="15"/>
  <c r="S68" i="15"/>
  <c r="S50" i="15"/>
  <c r="D41" i="16"/>
  <c r="S35" i="15"/>
  <c r="Q66" i="15"/>
  <c r="E80" i="16"/>
  <c r="T17" i="15"/>
  <c r="U17" i="15" s="1"/>
  <c r="S69" i="15"/>
  <c r="E29" i="16"/>
  <c r="G66" i="15"/>
  <c r="R48" i="15"/>
  <c r="R66" i="15" s="1"/>
  <c r="R33" i="15"/>
  <c r="G65" i="15"/>
  <c r="R47" i="15"/>
  <c r="R65" i="15" s="1"/>
  <c r="S34" i="15"/>
  <c r="S51" i="15"/>
  <c r="R32" i="15"/>
  <c r="H68" i="15"/>
  <c r="E81" i="16"/>
  <c r="T18" i="15"/>
  <c r="U18" i="15" s="1"/>
  <c r="Q32" i="15"/>
  <c r="S14" i="15"/>
  <c r="E28" i="16"/>
  <c r="Q65" i="15"/>
  <c r="C40" i="16"/>
  <c r="S67" i="15"/>
  <c r="E79" i="16"/>
  <c r="T16" i="15"/>
  <c r="U16" i="15" s="1"/>
  <c r="Q33" i="15"/>
  <c r="S15" i="15"/>
  <c r="E27" i="16"/>
  <c r="S49" i="15"/>
  <c r="S36" i="15"/>
  <c r="C42" i="16"/>
  <c r="H34" i="15"/>
  <c r="F65" i="15"/>
  <c r="H47" i="15"/>
  <c r="G32" i="15"/>
  <c r="D25" i="16"/>
  <c r="D38" i="16" s="1"/>
  <c r="G33" i="15"/>
  <c r="D26" i="16"/>
  <c r="D39" i="16" s="1"/>
  <c r="C41" i="16"/>
  <c r="C26" i="16"/>
  <c r="C39" i="16" s="1"/>
  <c r="F33" i="15"/>
  <c r="H15" i="15"/>
  <c r="F66" i="15"/>
  <c r="H48" i="15"/>
  <c r="H36" i="15"/>
  <c r="C25" i="16"/>
  <c r="C38" i="16" s="1"/>
  <c r="F32" i="15"/>
  <c r="H14" i="15"/>
  <c r="E47" i="15"/>
  <c r="E49" i="15"/>
  <c r="I49" i="15" s="1"/>
  <c r="K49" i="15" s="1"/>
  <c r="D16" i="15"/>
  <c r="E16" i="15" s="1"/>
  <c r="E14" i="16" s="1"/>
  <c r="E51" i="15"/>
  <c r="I51" i="15" s="1"/>
  <c r="K51" i="15" s="1"/>
  <c r="E12" i="16"/>
  <c r="C91" i="16" s="1"/>
  <c r="D64" i="15"/>
  <c r="E64" i="15" s="1"/>
  <c r="E46" i="15"/>
  <c r="I46" i="15" s="1"/>
  <c r="J46" i="15" s="1"/>
  <c r="D70" i="15"/>
  <c r="E70" i="15" s="1"/>
  <c r="E52" i="15"/>
  <c r="I52" i="15" s="1"/>
  <c r="J52" i="15" s="1"/>
  <c r="J22" i="15"/>
  <c r="E32" i="15"/>
  <c r="E36" i="15"/>
  <c r="E11" i="16"/>
  <c r="C90" i="16" s="1"/>
  <c r="E33" i="15"/>
  <c r="J37" i="15"/>
  <c r="E35" i="15"/>
  <c r="I35" i="15" s="1"/>
  <c r="J35" i="15" s="1"/>
  <c r="I31" i="15"/>
  <c r="K31" i="15" s="1"/>
  <c r="C89" i="16"/>
  <c r="C101" i="16"/>
  <c r="E16" i="16"/>
  <c r="I18" i="15"/>
  <c r="K18" i="15" s="1"/>
  <c r="E15" i="16"/>
  <c r="I17" i="15"/>
  <c r="K17" i="15" s="1"/>
  <c r="E13" i="16"/>
  <c r="E43" i="16"/>
  <c r="C108" i="16"/>
  <c r="C96" i="16"/>
  <c r="O63" i="15" l="1"/>
  <c r="P63" i="15" s="1"/>
  <c r="T63" i="15" s="1"/>
  <c r="U63" i="15" s="1"/>
  <c r="U31" i="15"/>
  <c r="V31" i="15"/>
  <c r="D76" i="16"/>
  <c r="D83" i="16" s="1"/>
  <c r="T22" i="15"/>
  <c r="I67" i="15"/>
  <c r="J67" i="15" s="1"/>
  <c r="H65" i="15"/>
  <c r="I65" i="15" s="1"/>
  <c r="J65" i="15" s="1"/>
  <c r="K35" i="15"/>
  <c r="O65" i="15"/>
  <c r="P65" i="15" s="1"/>
  <c r="O69" i="15"/>
  <c r="P69" i="15" s="1"/>
  <c r="T69" i="15" s="1"/>
  <c r="U69" i="15" s="1"/>
  <c r="I61" i="15"/>
  <c r="K61" i="15" s="1"/>
  <c r="O70" i="15"/>
  <c r="P70" i="15" s="1"/>
  <c r="T70" i="15" s="1"/>
  <c r="V70" i="15" s="1"/>
  <c r="O49" i="15"/>
  <c r="O67" i="15" s="1"/>
  <c r="P67" i="15" s="1"/>
  <c r="T67" i="15" s="1"/>
  <c r="D68" i="15"/>
  <c r="E68" i="15" s="1"/>
  <c r="I68" i="15" s="1"/>
  <c r="J68" i="15" s="1"/>
  <c r="U61" i="15"/>
  <c r="E50" i="15"/>
  <c r="I50" i="15" s="1"/>
  <c r="K50" i="15" s="1"/>
  <c r="T64" i="15"/>
  <c r="V64" i="15" s="1"/>
  <c r="P68" i="15"/>
  <c r="T68" i="15" s="1"/>
  <c r="P50" i="15"/>
  <c r="T50" i="15" s="1"/>
  <c r="I69" i="15"/>
  <c r="J69" i="15" s="1"/>
  <c r="P47" i="15"/>
  <c r="P51" i="15"/>
  <c r="O66" i="15"/>
  <c r="P66" i="15" s="1"/>
  <c r="P48" i="15"/>
  <c r="C103" i="16"/>
  <c r="G103" i="16" s="1"/>
  <c r="S65" i="15"/>
  <c r="H32" i="15"/>
  <c r="S33" i="15"/>
  <c r="T33" i="15" s="1"/>
  <c r="U33" i="15" s="1"/>
  <c r="H33" i="15"/>
  <c r="S48" i="15"/>
  <c r="V16" i="15"/>
  <c r="H66" i="15"/>
  <c r="I66" i="15" s="1"/>
  <c r="E78" i="16"/>
  <c r="T15" i="15"/>
  <c r="U15" i="15" s="1"/>
  <c r="T36" i="15"/>
  <c r="U36" i="15" s="1"/>
  <c r="V17" i="15"/>
  <c r="S47" i="15"/>
  <c r="E77" i="16"/>
  <c r="T14" i="15"/>
  <c r="U14" i="15" s="1"/>
  <c r="V18" i="15"/>
  <c r="E25" i="16"/>
  <c r="E38" i="16" s="1"/>
  <c r="I48" i="15"/>
  <c r="J48" i="15" s="1"/>
  <c r="E26" i="16"/>
  <c r="E39" i="16" s="1"/>
  <c r="S32" i="15"/>
  <c r="T34" i="15"/>
  <c r="U34" i="15" s="1"/>
  <c r="S66" i="15"/>
  <c r="T35" i="15"/>
  <c r="U35" i="15" s="1"/>
  <c r="I47" i="15"/>
  <c r="K47" i="15" s="1"/>
  <c r="I14" i="15"/>
  <c r="K14" i="15" s="1"/>
  <c r="I15" i="15"/>
  <c r="K15" i="15" s="1"/>
  <c r="I36" i="15"/>
  <c r="J36" i="15" s="1"/>
  <c r="I16" i="15"/>
  <c r="J49" i="15"/>
  <c r="D14" i="16"/>
  <c r="D40" i="16" s="1"/>
  <c r="D34" i="15"/>
  <c r="E34" i="15" s="1"/>
  <c r="I34" i="15" s="1"/>
  <c r="J34" i="15" s="1"/>
  <c r="I70" i="15"/>
  <c r="K70" i="15" s="1"/>
  <c r="I64" i="15"/>
  <c r="K64" i="15" s="1"/>
  <c r="J31" i="15"/>
  <c r="C102" i="16"/>
  <c r="F102" i="16" s="1"/>
  <c r="E37" i="16"/>
  <c r="J51" i="15"/>
  <c r="E42" i="16"/>
  <c r="C107" i="16"/>
  <c r="C95" i="16"/>
  <c r="G96" i="16"/>
  <c r="F96" i="16"/>
  <c r="C106" i="16"/>
  <c r="C94" i="16"/>
  <c r="E41" i="16"/>
  <c r="E40" i="16"/>
  <c r="C105" i="16"/>
  <c r="C93" i="16"/>
  <c r="J18" i="15"/>
  <c r="G108" i="16"/>
  <c r="F108" i="16"/>
  <c r="G91" i="16"/>
  <c r="F91" i="16"/>
  <c r="C104" i="16"/>
  <c r="C92" i="16"/>
  <c r="J17" i="15"/>
  <c r="F90" i="16"/>
  <c r="G90" i="16"/>
  <c r="T66" i="15" l="1"/>
  <c r="V66" i="15" s="1"/>
  <c r="U22" i="15"/>
  <c r="V22" i="15"/>
  <c r="K67" i="15"/>
  <c r="K36" i="15"/>
  <c r="K34" i="15"/>
  <c r="I33" i="15"/>
  <c r="J33" i="15" s="1"/>
  <c r="I32" i="15"/>
  <c r="J32" i="15" s="1"/>
  <c r="U64" i="15"/>
  <c r="J61" i="15"/>
  <c r="U70" i="15"/>
  <c r="P49" i="15"/>
  <c r="T49" i="15" s="1"/>
  <c r="U49" i="15" s="1"/>
  <c r="U50" i="15"/>
  <c r="V50" i="15"/>
  <c r="U67" i="15"/>
  <c r="V67" i="15"/>
  <c r="K68" i="15"/>
  <c r="J50" i="15"/>
  <c r="K69" i="15"/>
  <c r="T51" i="15"/>
  <c r="V51" i="15" s="1"/>
  <c r="U68" i="15"/>
  <c r="V68" i="15"/>
  <c r="T65" i="15"/>
  <c r="V65" i="15" s="1"/>
  <c r="T48" i="15"/>
  <c r="U48" i="15" s="1"/>
  <c r="F103" i="16"/>
  <c r="E83" i="16"/>
  <c r="K48" i="15"/>
  <c r="J66" i="15"/>
  <c r="K66" i="15"/>
  <c r="V35" i="15"/>
  <c r="V69" i="15"/>
  <c r="T32" i="15"/>
  <c r="U32" i="15" s="1"/>
  <c r="J16" i="15"/>
  <c r="K16" i="15"/>
  <c r="V36" i="15"/>
  <c r="V33" i="15"/>
  <c r="U66" i="15"/>
  <c r="V14" i="15"/>
  <c r="V15" i="15"/>
  <c r="V34" i="15"/>
  <c r="T47" i="15"/>
  <c r="U47" i="15" s="1"/>
  <c r="K65" i="15"/>
  <c r="J15" i="15"/>
  <c r="J47" i="15"/>
  <c r="J14" i="15"/>
  <c r="J64" i="15"/>
  <c r="J70" i="15"/>
  <c r="G102" i="16"/>
  <c r="G106" i="16"/>
  <c r="F106" i="16"/>
  <c r="G92" i="16"/>
  <c r="F92" i="16"/>
  <c r="G104" i="16"/>
  <c r="F104" i="16"/>
  <c r="G95" i="16"/>
  <c r="F95" i="16"/>
  <c r="F105" i="16"/>
  <c r="G105" i="16"/>
  <c r="G107" i="16"/>
  <c r="F107" i="16"/>
  <c r="G94" i="16"/>
  <c r="F94" i="16"/>
  <c r="G93" i="16"/>
  <c r="F93" i="16"/>
  <c r="K32" i="15" l="1"/>
  <c r="V49" i="15"/>
  <c r="K33" i="15"/>
  <c r="U51" i="15"/>
  <c r="U65" i="15"/>
  <c r="V48" i="15"/>
  <c r="V47" i="15"/>
  <c r="V3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Gerda Kuschel</author>
  </authors>
  <commentList>
    <comment ref="C50" authorId="0" shapeId="0" xr:uid="{97EC51BC-3383-4949-B0A2-FD8E1910DB6C}">
      <text>
        <r>
          <rPr>
            <b/>
            <sz val="9"/>
            <color indexed="81"/>
            <rFont val="Tahoma"/>
            <family val="2"/>
          </rPr>
          <t>Gerda Kuschel:</t>
        </r>
        <r>
          <rPr>
            <sz val="9"/>
            <color indexed="81"/>
            <rFont val="Tahoma"/>
            <family val="2"/>
          </rPr>
          <t xml:space="preserve">
see Annual incs s/sheet</t>
        </r>
      </text>
    </comment>
    <comment ref="E50" authorId="0" shapeId="0" xr:uid="{E62AFDA2-95E8-4335-BF87-D46773296769}">
      <text>
        <r>
          <rPr>
            <b/>
            <sz val="9"/>
            <color indexed="81"/>
            <rFont val="Tahoma"/>
            <family val="2"/>
          </rPr>
          <t>Gerda Kuschel:</t>
        </r>
        <r>
          <rPr>
            <sz val="9"/>
            <color indexed="81"/>
            <rFont val="Tahoma"/>
            <family val="2"/>
          </rPr>
          <t xml:space="preserve">
see HH comp &amp; Health s/sheet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Gerda Kuschel</author>
    <author>Jayne Metcalfe</author>
  </authors>
  <commentList>
    <comment ref="C34" authorId="0" shapeId="0" xr:uid="{3BB96B57-ED32-4734-A94B-D13574035183}">
      <text>
        <r>
          <rPr>
            <b/>
            <sz val="9"/>
            <color indexed="81"/>
            <rFont val="Tahoma"/>
            <family val="2"/>
          </rPr>
          <t>Gerda Kuschel:</t>
        </r>
        <r>
          <rPr>
            <sz val="9"/>
            <color indexed="81"/>
            <rFont val="Tahoma"/>
            <family val="2"/>
          </rPr>
          <t xml:space="preserve">
Vicente et al 2020</t>
        </r>
      </text>
    </comment>
    <comment ref="C35" authorId="1" shapeId="0" xr:uid="{508CCAEF-7023-48AF-8872-2A3BBD6EEF43}">
      <text>
        <r>
          <rPr>
            <b/>
            <sz val="9"/>
            <color indexed="81"/>
            <rFont val="Tahoma"/>
            <family val="2"/>
          </rPr>
          <t>Jayne Metcalfe:</t>
        </r>
        <r>
          <rPr>
            <sz val="9"/>
            <color indexed="81"/>
            <rFont val="Tahoma"/>
            <family val="2"/>
          </rPr>
          <t xml:space="preserve">
Calculated based on Vicente et al 2020 
</t>
        </r>
      </text>
    </comment>
    <comment ref="C36" authorId="1" shapeId="0" xr:uid="{872446E4-FF03-4C9F-B130-5DA59161F2EE}">
      <text>
        <r>
          <rPr>
            <b/>
            <sz val="9"/>
            <color indexed="81"/>
            <rFont val="Tahoma"/>
            <family val="2"/>
          </rPr>
          <t>Jayne Metcalfe:</t>
        </r>
        <r>
          <rPr>
            <sz val="9"/>
            <color indexed="81"/>
            <rFont val="Tahoma"/>
            <family val="2"/>
          </rPr>
          <t xml:space="preserve">
Calculated based on Vicente et al 2020 
</t>
        </r>
      </text>
    </comment>
    <comment ref="C37" authorId="0" shapeId="0" xr:uid="{15D3C8B5-0518-4808-A00A-FCB907A18AD0}">
      <text>
        <r>
          <rPr>
            <b/>
            <sz val="9"/>
            <color indexed="81"/>
            <rFont val="Tahoma"/>
            <family val="2"/>
          </rPr>
          <t>Gerda Kuschel:</t>
        </r>
        <r>
          <rPr>
            <sz val="9"/>
            <color indexed="81"/>
            <rFont val="Tahoma"/>
            <family val="2"/>
          </rPr>
          <t xml:space="preserve">
Average of Vicente et al 2020, Fleish et al 2019 and Wyss et al 2016</t>
        </r>
      </text>
    </comment>
    <comment ref="C38" authorId="1" shapeId="0" xr:uid="{FD444DDB-0F69-4A1A-B7A0-D3D9FA4E202E}">
      <text>
        <r>
          <rPr>
            <b/>
            <sz val="9"/>
            <color indexed="81"/>
            <rFont val="Tahoma"/>
            <family val="2"/>
          </rPr>
          <t>Jayne Metcalfe:</t>
        </r>
        <r>
          <rPr>
            <sz val="9"/>
            <color indexed="81"/>
            <rFont val="Tahoma"/>
            <family val="2"/>
          </rPr>
          <t xml:space="preserve">
low estimated calculated based on results from Vicente et al 2020</t>
        </r>
      </text>
    </comment>
    <comment ref="C39" authorId="1" shapeId="0" xr:uid="{992D861E-B03D-41D4-B342-D84A28508B7B}">
      <text>
        <r>
          <rPr>
            <b/>
            <sz val="9"/>
            <color indexed="81"/>
            <rFont val="Tahoma"/>
            <family val="2"/>
          </rPr>
          <t>Jayne Metcalfe:</t>
        </r>
        <r>
          <rPr>
            <sz val="9"/>
            <color indexed="81"/>
            <rFont val="Tahoma"/>
            <family val="2"/>
          </rPr>
          <t xml:space="preserve">
high estimate calculated based on Vicente et al 2020</t>
        </r>
      </text>
    </comment>
    <comment ref="C40" authorId="0" shapeId="0" xr:uid="{42E887F8-3DB0-4C68-919B-12EB0FB10EEE}">
      <text>
        <r>
          <rPr>
            <b/>
            <sz val="9"/>
            <color indexed="81"/>
            <rFont val="Tahoma"/>
            <family val="2"/>
          </rPr>
          <t>Gerda Kuschel:</t>
        </r>
        <r>
          <rPr>
            <sz val="9"/>
            <color indexed="81"/>
            <rFont val="Tahoma"/>
            <family val="2"/>
          </rPr>
          <t xml:space="preserve">
Average of Chakraborty et al 2020, Salthammer et al 2014 </t>
        </r>
      </text>
    </comment>
    <comment ref="C41" authorId="1" shapeId="0" xr:uid="{F9F97B5F-5696-42A8-9624-F3FE4ECA9D27}">
      <text>
        <r>
          <rPr>
            <b/>
            <sz val="9"/>
            <color indexed="81"/>
            <rFont val="Tahoma"/>
            <family val="2"/>
          </rPr>
          <t>Jayne Metcalfe:</t>
        </r>
        <r>
          <rPr>
            <sz val="9"/>
            <color indexed="81"/>
            <rFont val="Tahoma"/>
            <family val="2"/>
          </rPr>
          <t xml:space="preserve">
low estimate calculated based on results from Chakraborty et al 2020
</t>
        </r>
      </text>
    </comment>
    <comment ref="C42" authorId="1" shapeId="0" xr:uid="{C6A25880-3E85-4B7B-8FEA-7A0B153C47BF}">
      <text>
        <r>
          <rPr>
            <b/>
            <sz val="9"/>
            <color indexed="81"/>
            <rFont val="Tahoma"/>
            <family val="2"/>
          </rPr>
          <t>Jayne Metcalfe:</t>
        </r>
        <r>
          <rPr>
            <sz val="9"/>
            <color indexed="81"/>
            <rFont val="Tahoma"/>
            <family val="2"/>
          </rPr>
          <t xml:space="preserve">
high estimate calculated based on results from Chakraborty et al 2020</t>
        </r>
      </text>
    </comment>
    <comment ref="C43" authorId="0" shapeId="0" xr:uid="{D412928A-377D-4612-93AC-8B0E73C9C658}">
      <text>
        <r>
          <rPr>
            <b/>
            <sz val="9"/>
            <color indexed="81"/>
            <rFont val="Tahoma"/>
            <family val="2"/>
          </rPr>
          <t>Gerda Kuschel:</t>
        </r>
        <r>
          <rPr>
            <sz val="9"/>
            <color indexed="81"/>
            <rFont val="Tahoma"/>
            <family val="2"/>
          </rPr>
          <t xml:space="preserve">
assume same as a NES burner</t>
        </r>
      </text>
    </comment>
    <comment ref="C44" authorId="0" shapeId="0" xr:uid="{AC88740E-F447-4DBA-9448-B27CFC116197}">
      <text>
        <r>
          <rPr>
            <b/>
            <sz val="9"/>
            <color indexed="81"/>
            <rFont val="Tahoma"/>
            <family val="2"/>
          </rPr>
          <t>Gerda Kuschel:</t>
        </r>
        <r>
          <rPr>
            <sz val="9"/>
            <color indexed="81"/>
            <rFont val="Tahoma"/>
            <family val="2"/>
          </rPr>
          <t xml:space="preserve">
assume same as a NES burner</t>
        </r>
      </text>
    </comment>
    <comment ref="C45" authorId="0" shapeId="0" xr:uid="{7A871D4E-2AB2-43A6-9504-50D7D2B7C1F5}">
      <text>
        <r>
          <rPr>
            <b/>
            <sz val="9"/>
            <color indexed="81"/>
            <rFont val="Tahoma"/>
            <family val="2"/>
          </rPr>
          <t>Gerda Kuschel:</t>
        </r>
        <r>
          <rPr>
            <sz val="9"/>
            <color indexed="81"/>
            <rFont val="Tahoma"/>
            <family val="2"/>
          </rPr>
          <t xml:space="preserve">
assume same as a NES burner</t>
        </r>
      </text>
    </comment>
    <comment ref="C46" authorId="0" shapeId="0" xr:uid="{7B3F017C-3BA4-48EB-8134-B97A2C08CE83}">
      <text>
        <r>
          <rPr>
            <b/>
            <sz val="9"/>
            <color indexed="81"/>
            <rFont val="Tahoma"/>
            <family val="2"/>
          </rPr>
          <t>Gerda Kuschel:</t>
        </r>
        <r>
          <rPr>
            <sz val="9"/>
            <color indexed="81"/>
            <rFont val="Tahoma"/>
            <family val="2"/>
          </rPr>
          <t xml:space="preserve">
assume 1/3 ULEB as door not opened as much</t>
        </r>
      </text>
    </comment>
    <comment ref="C47" authorId="0" shapeId="0" xr:uid="{F35FEA47-22E7-4BD9-A3C8-C8BC7EFDC883}">
      <text>
        <r>
          <rPr>
            <b/>
            <sz val="9"/>
            <color indexed="81"/>
            <rFont val="Tahoma"/>
            <family val="2"/>
          </rPr>
          <t>Gerda Kuschel:</t>
        </r>
        <r>
          <rPr>
            <sz val="9"/>
            <color indexed="81"/>
            <rFont val="Tahoma"/>
            <family val="2"/>
          </rPr>
          <t xml:space="preserve">
assume 1/3 ULEB as door not opened as much</t>
        </r>
      </text>
    </comment>
    <comment ref="C48" authorId="0" shapeId="0" xr:uid="{D3A79F6F-D990-44C7-A9CB-7B083B0D6E1E}">
      <text>
        <r>
          <rPr>
            <b/>
            <sz val="9"/>
            <color indexed="81"/>
            <rFont val="Tahoma"/>
            <family val="2"/>
          </rPr>
          <t>Gerda Kuschel:</t>
        </r>
        <r>
          <rPr>
            <sz val="9"/>
            <color indexed="81"/>
            <rFont val="Tahoma"/>
            <family val="2"/>
          </rPr>
          <t xml:space="preserve">
assume 1/3 ULEB as door not opened as much</t>
        </r>
      </text>
    </comment>
    <comment ref="C52" authorId="0" shapeId="0" xr:uid="{AD648C75-A1BA-4178-BA7F-9A69CAC301CC}">
      <text>
        <r>
          <rPr>
            <b/>
            <sz val="9"/>
            <color indexed="81"/>
            <rFont val="Tahoma"/>
            <family val="2"/>
          </rPr>
          <t>Gerda Kuschel:</t>
        </r>
        <r>
          <rPr>
            <sz val="9"/>
            <color indexed="81"/>
            <rFont val="Tahoma"/>
            <family val="2"/>
          </rPr>
          <t xml:space="preserve">
Gillespie-Bennett et al (2008)</t>
        </r>
      </text>
    </comment>
    <comment ref="C53" authorId="1" shapeId="0" xr:uid="{70B421C3-695A-498B-8120-99F1E896B781}">
      <text>
        <r>
          <rPr>
            <b/>
            <sz val="9"/>
            <color indexed="81"/>
            <rFont val="Tahoma"/>
            <family val="2"/>
          </rPr>
          <t>Jayne Metcalfe:</t>
        </r>
        <r>
          <rPr>
            <sz val="9"/>
            <color indexed="81"/>
            <rFont val="Tahoma"/>
            <family val="2"/>
          </rPr>
          <t xml:space="preserve">
Calculated from Gillespie-Bennett 2008 (95% confidence interval on GMR)
</t>
        </r>
      </text>
    </comment>
    <comment ref="C54" authorId="1" shapeId="0" xr:uid="{659F1A85-38B3-4A41-8843-B7D12AA2C520}">
      <text>
        <r>
          <rPr>
            <b/>
            <sz val="9"/>
            <color indexed="81"/>
            <rFont val="Tahoma"/>
            <family val="2"/>
          </rPr>
          <t>Jayne Metcalfe:</t>
        </r>
        <r>
          <rPr>
            <sz val="9"/>
            <color indexed="81"/>
            <rFont val="Tahoma"/>
            <family val="2"/>
          </rPr>
          <t xml:space="preserve">
Calculated from Gillespie-Bennett 2008 (95% confidence interval on GMR)
</t>
        </r>
      </text>
    </comment>
    <comment ref="C55" authorId="0" shapeId="0" xr:uid="{EF758C5B-6BD4-4D83-8E25-22FB6419D88B}">
      <text>
        <r>
          <rPr>
            <b/>
            <sz val="9"/>
            <color indexed="81"/>
            <rFont val="Tahoma"/>
            <family val="2"/>
          </rPr>
          <t>Gerda Kuschel:</t>
        </r>
        <r>
          <rPr>
            <sz val="9"/>
            <color indexed="81"/>
            <rFont val="Tahoma"/>
            <family val="2"/>
          </rPr>
          <t xml:space="preserve">
Gillespie-Bennett et al (2008)</t>
        </r>
      </text>
    </comment>
    <comment ref="C56" authorId="0" shapeId="0" xr:uid="{4429282A-F8D5-4BC4-9E05-44C5BE173CB4}">
      <text>
        <r>
          <rPr>
            <b/>
            <sz val="9"/>
            <color indexed="81"/>
            <rFont val="Tahoma"/>
            <family val="2"/>
          </rPr>
          <t>Gerda Kuschel:</t>
        </r>
        <r>
          <rPr>
            <sz val="9"/>
            <color indexed="81"/>
            <rFont val="Tahoma"/>
            <family val="2"/>
          </rPr>
          <t xml:space="preserve">
Gillespie-Bennett et al (2008) 95% CI on GMR</t>
        </r>
      </text>
    </comment>
    <comment ref="C57" authorId="0" shapeId="0" xr:uid="{C2E23421-82F8-4219-A7B3-FF5F97DF99C8}">
      <text>
        <r>
          <rPr>
            <b/>
            <sz val="9"/>
            <color indexed="81"/>
            <rFont val="Tahoma"/>
            <family val="2"/>
          </rPr>
          <t>Gerda Kuschel:</t>
        </r>
        <r>
          <rPr>
            <sz val="9"/>
            <color indexed="81"/>
            <rFont val="Tahoma"/>
            <family val="2"/>
          </rPr>
          <t xml:space="preserve">
Gillespie-Bennett et al (2008) 95% CI on GMR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Gerda Kuschel</author>
  </authors>
  <commentList>
    <comment ref="C43" authorId="0" shapeId="0" xr:uid="{28263640-A355-49B1-8BE3-B397B182EEF1}">
      <text>
        <r>
          <rPr>
            <b/>
            <sz val="9"/>
            <color indexed="81"/>
            <rFont val="Tahoma"/>
            <family val="2"/>
          </rPr>
          <t>Gerda Kuschel:</t>
        </r>
        <r>
          <rPr>
            <sz val="9"/>
            <color indexed="81"/>
            <rFont val="Tahoma"/>
            <family val="2"/>
          </rPr>
          <t xml:space="preserve">
corrected for total based on total stated
</t>
        </r>
      </text>
    </comment>
    <comment ref="C44" authorId="0" shapeId="0" xr:uid="{0959F962-BC1C-46DE-A5E8-5A151C8DC945}">
      <text>
        <r>
          <rPr>
            <b/>
            <sz val="9"/>
            <color indexed="81"/>
            <rFont val="Tahoma"/>
            <family val="2"/>
          </rPr>
          <t>Gerda Kuschel:</t>
        </r>
        <r>
          <rPr>
            <sz val="9"/>
            <color indexed="81"/>
            <rFont val="Tahoma"/>
            <family val="2"/>
          </rPr>
          <t xml:space="preserve">
corrected for total based on total stated
</t>
        </r>
      </text>
    </comment>
    <comment ref="C49" authorId="0" shapeId="0" xr:uid="{0776EDE8-4A39-4D1E-B45C-3F57BB9ADB34}">
      <text>
        <r>
          <rPr>
            <b/>
            <sz val="9"/>
            <color indexed="81"/>
            <rFont val="Tahoma"/>
            <family val="2"/>
          </rPr>
          <t>Gerda Kuschel:</t>
        </r>
        <r>
          <rPr>
            <sz val="9"/>
            <color indexed="81"/>
            <rFont val="Tahoma"/>
            <family val="2"/>
          </rPr>
          <t xml:space="preserve">
corrected for total based on total stated
</t>
        </r>
      </text>
    </comment>
    <comment ref="C50" authorId="0" shapeId="0" xr:uid="{DC96DDB0-A008-45A9-A875-91AB315CC869}">
      <text>
        <r>
          <rPr>
            <b/>
            <sz val="9"/>
            <color indexed="81"/>
            <rFont val="Tahoma"/>
            <family val="2"/>
          </rPr>
          <t>Gerda Kuschel:</t>
        </r>
        <r>
          <rPr>
            <sz val="9"/>
            <color indexed="81"/>
            <rFont val="Tahoma"/>
            <family val="2"/>
          </rPr>
          <t xml:space="preserve">
corrected for total based on total stated
</t>
        </r>
      </text>
    </comment>
    <comment ref="C54" authorId="0" shapeId="0" xr:uid="{69FB795C-7459-4A2A-9CF0-07D531738B08}">
      <text>
        <r>
          <rPr>
            <b/>
            <sz val="9"/>
            <color indexed="81"/>
            <rFont val="Tahoma"/>
            <family val="2"/>
          </rPr>
          <t>Gerda Kuschel:</t>
        </r>
        <r>
          <rPr>
            <sz val="9"/>
            <color indexed="81"/>
            <rFont val="Tahoma"/>
            <family val="2"/>
          </rPr>
          <t xml:space="preserve">
corrected for total based on total stated
</t>
        </r>
      </text>
    </comment>
    <comment ref="C55" authorId="0" shapeId="0" xr:uid="{5D5F9AA8-BA28-463D-83E7-A93D168B9238}">
      <text>
        <r>
          <rPr>
            <b/>
            <sz val="9"/>
            <color indexed="81"/>
            <rFont val="Tahoma"/>
            <family val="2"/>
          </rPr>
          <t>Gerda Kuschel:</t>
        </r>
        <r>
          <rPr>
            <sz val="9"/>
            <color indexed="81"/>
            <rFont val="Tahoma"/>
            <family val="2"/>
          </rPr>
          <t xml:space="preserve">
corrected for total based on total stated
</t>
        </r>
      </text>
    </comment>
    <comment ref="C59" authorId="0" shapeId="0" xr:uid="{84366616-80D0-483F-AA92-73EAE24D556F}">
      <text>
        <r>
          <rPr>
            <b/>
            <sz val="9"/>
            <color indexed="81"/>
            <rFont val="Tahoma"/>
            <family val="2"/>
          </rPr>
          <t>Gerda Kuschel:</t>
        </r>
        <r>
          <rPr>
            <sz val="9"/>
            <color indexed="81"/>
            <rFont val="Tahoma"/>
            <family val="2"/>
          </rPr>
          <t xml:space="preserve">
corrected for total based on total stated
</t>
        </r>
      </text>
    </comment>
    <comment ref="C60" authorId="0" shapeId="0" xr:uid="{C179DECC-F23C-4CBD-9DF7-592E2CCACB77}">
      <text>
        <r>
          <rPr>
            <b/>
            <sz val="9"/>
            <color indexed="81"/>
            <rFont val="Tahoma"/>
            <family val="2"/>
          </rPr>
          <t>Gerda Kuschel:</t>
        </r>
        <r>
          <rPr>
            <sz val="9"/>
            <color indexed="81"/>
            <rFont val="Tahoma"/>
            <family val="2"/>
          </rPr>
          <t xml:space="preserve">
corrected for total based on total stated
</t>
        </r>
      </text>
    </comment>
    <comment ref="C61" authorId="0" shapeId="0" xr:uid="{5CB501CC-66B2-4085-9746-F016F49163D8}">
      <text>
        <r>
          <rPr>
            <b/>
            <sz val="9"/>
            <color indexed="81"/>
            <rFont val="Tahoma"/>
            <family val="2"/>
          </rPr>
          <t>Gerda Kuschel:</t>
        </r>
        <r>
          <rPr>
            <sz val="9"/>
            <color indexed="81"/>
            <rFont val="Tahoma"/>
            <family val="2"/>
          </rPr>
          <t xml:space="preserve">
seems overly high</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Lou Wickham</author>
  </authors>
  <commentList>
    <comment ref="D37" authorId="0" shapeId="0" xr:uid="{FEFF03B9-BC33-441C-91A9-370C5110441B}">
      <text>
        <r>
          <rPr>
            <b/>
            <sz val="9"/>
            <color indexed="81"/>
            <rFont val="Tahoma"/>
            <family val="2"/>
          </rPr>
          <t>Lou Wickham:</t>
        </r>
        <r>
          <rPr>
            <sz val="9"/>
            <color indexed="81"/>
            <rFont val="Tahoma"/>
            <family val="2"/>
          </rPr>
          <t xml:space="preserve">
typo corrected 1Aug25</t>
        </r>
      </text>
    </comment>
    <comment ref="D75" authorId="0" shapeId="0" xr:uid="{921E931F-AA6A-4E98-B68A-50337A5A77B0}">
      <text>
        <r>
          <rPr>
            <b/>
            <sz val="9"/>
            <color indexed="81"/>
            <rFont val="Tahoma"/>
            <family val="2"/>
          </rPr>
          <t>Lou Wickham:</t>
        </r>
        <r>
          <rPr>
            <sz val="9"/>
            <color indexed="81"/>
            <rFont val="Tahoma"/>
            <family val="2"/>
          </rPr>
          <t xml:space="preserve">
typo corrected 1Aug25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Lou Wickham</author>
  </authors>
  <commentList>
    <comment ref="D37" authorId="0" shapeId="0" xr:uid="{760B3291-052B-492A-9D05-5341D342F411}">
      <text>
        <r>
          <rPr>
            <b/>
            <sz val="9"/>
            <color indexed="81"/>
            <rFont val="Tahoma"/>
            <family val="2"/>
          </rPr>
          <t>Lou Wickham:</t>
        </r>
        <r>
          <rPr>
            <sz val="9"/>
            <color indexed="81"/>
            <rFont val="Tahoma"/>
            <family val="2"/>
          </rPr>
          <t xml:space="preserve">
typo corrected 1Aug25</t>
        </r>
      </text>
    </comment>
    <comment ref="D75" authorId="0" shapeId="0" xr:uid="{1868130D-6021-4113-9454-937B5E4FF59D}">
      <text>
        <r>
          <rPr>
            <b/>
            <sz val="9"/>
            <color indexed="81"/>
            <rFont val="Tahoma"/>
            <family val="2"/>
          </rPr>
          <t>Lou Wickham:</t>
        </r>
        <r>
          <rPr>
            <sz val="9"/>
            <color indexed="81"/>
            <rFont val="Tahoma"/>
            <family val="2"/>
          </rPr>
          <t xml:space="preserve">
typo corrected 1Aug25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Gerda Kuschel</author>
  </authors>
  <commentList>
    <comment ref="F39" authorId="0" shapeId="0" xr:uid="{780BC92D-AF55-421F-A547-D381D5A5BCE2}">
      <text>
        <r>
          <rPr>
            <b/>
            <sz val="9"/>
            <color indexed="81"/>
            <rFont val="Tahoma"/>
            <family val="2"/>
          </rPr>
          <t>Gerda Kuschel:</t>
        </r>
        <r>
          <rPr>
            <sz val="9"/>
            <color indexed="81"/>
            <rFont val="Tahoma"/>
            <family val="2"/>
          </rPr>
          <t xml:space="preserve">
using daily open fire PM2.5/estimated daily fuel use</t>
        </r>
      </text>
    </comment>
  </commentList>
</comments>
</file>

<file path=xl/sharedStrings.xml><?xml version="1.0" encoding="utf-8"?>
<sst xmlns="http://schemas.openxmlformats.org/spreadsheetml/2006/main" count="2263" uniqueCount="926">
  <si>
    <t>Input</t>
  </si>
  <si>
    <t>PAF</t>
  </si>
  <si>
    <t>Glossary</t>
  </si>
  <si>
    <t>Default</t>
  </si>
  <si>
    <t>User defined</t>
  </si>
  <si>
    <t>Mortality</t>
  </si>
  <si>
    <t>or</t>
  </si>
  <si>
    <t>Morbidity</t>
  </si>
  <si>
    <t>n/a</t>
  </si>
  <si>
    <t>Health Outcomes</t>
  </si>
  <si>
    <t>Input sheet</t>
  </si>
  <si>
    <t>References</t>
  </si>
  <si>
    <t xml:space="preserve">https://environment.govt.nz/publications/health-and-air-pollution-in-new-zealand-2016-detailed-methodology/ </t>
  </si>
  <si>
    <t>All are additive except those indicated by an * (use either mortality or YLL not both)</t>
  </si>
  <si>
    <t>Electric stove</t>
  </si>
  <si>
    <t>Gas stove</t>
  </si>
  <si>
    <t>Wood pellet burner</t>
  </si>
  <si>
    <t>Gas unflued heater</t>
  </si>
  <si>
    <t>Indoor Appliance</t>
  </si>
  <si>
    <t>Household Demographics</t>
  </si>
  <si>
    <t>no/h'hold</t>
  </si>
  <si>
    <t>Wood burner type 1b (non-NES woodburners)</t>
  </si>
  <si>
    <t>Low</t>
  </si>
  <si>
    <t>High</t>
  </si>
  <si>
    <t>Relative risk factor</t>
  </si>
  <si>
    <t>Results</t>
  </si>
  <si>
    <t>ERFs</t>
  </si>
  <si>
    <t>Health data</t>
  </si>
  <si>
    <t>Model results</t>
  </si>
  <si>
    <t>Scope</t>
  </si>
  <si>
    <t>Back to Contents</t>
  </si>
  <si>
    <t>particulate matter less than 2.5µm</t>
  </si>
  <si>
    <t>C</t>
  </si>
  <si>
    <t>E</t>
  </si>
  <si>
    <t>EECA</t>
  </si>
  <si>
    <t>G</t>
  </si>
  <si>
    <t>H</t>
  </si>
  <si>
    <t>I</t>
  </si>
  <si>
    <t>M</t>
  </si>
  <si>
    <t>MfE</t>
  </si>
  <si>
    <t>N</t>
  </si>
  <si>
    <t>P</t>
  </si>
  <si>
    <t>particulate matter less than 2.5µm, a harmful pollutant</t>
  </si>
  <si>
    <t>S</t>
  </si>
  <si>
    <t>StatsNZ</t>
  </si>
  <si>
    <t>V</t>
  </si>
  <si>
    <t>W</t>
  </si>
  <si>
    <r>
      <t>PM</t>
    </r>
    <r>
      <rPr>
        <vertAlign val="subscript"/>
        <sz val="10"/>
        <color theme="1"/>
        <rFont val="Calibri"/>
        <family val="2"/>
      </rPr>
      <t>2.5</t>
    </r>
  </si>
  <si>
    <t>Indoor combustion appliances</t>
  </si>
  <si>
    <t>nitrogen dioxide</t>
  </si>
  <si>
    <t>Pollutants</t>
  </si>
  <si>
    <t>Health outcomes</t>
  </si>
  <si>
    <t>The appliances modelled include:</t>
  </si>
  <si>
    <t>The following health outcomes are assessed:</t>
  </si>
  <si>
    <t>Mortality (death)</t>
  </si>
  <si>
    <t>Morbidity (illness)</t>
  </si>
  <si>
    <t>Household composition</t>
  </si>
  <si>
    <t>Annual incremental exposure is estimated for the following harmful pollutants:</t>
  </si>
  <si>
    <t>Wood burner type 1a (open fire)</t>
  </si>
  <si>
    <t>ERF</t>
  </si>
  <si>
    <t>nitrogen dioxide, a harmful pollutant</t>
  </si>
  <si>
    <t>HAPINZ 3.0</t>
  </si>
  <si>
    <t>incidence</t>
  </si>
  <si>
    <t>prevalence</t>
  </si>
  <si>
    <t>wood burner</t>
  </si>
  <si>
    <t>morbidity</t>
  </si>
  <si>
    <t>mortality</t>
  </si>
  <si>
    <t>death</t>
  </si>
  <si>
    <t>NES</t>
  </si>
  <si>
    <t>VoSL</t>
  </si>
  <si>
    <t>value of statistical life</t>
  </si>
  <si>
    <t>Y</t>
  </si>
  <si>
    <t>YLL</t>
  </si>
  <si>
    <r>
      <t xml:space="preserve">This sheet defines all terms and abbreviations </t>
    </r>
    <r>
      <rPr>
        <b/>
        <sz val="10"/>
        <color theme="1"/>
        <rFont val="Calibri"/>
        <family val="2"/>
      </rPr>
      <t>used in this model</t>
    </r>
  </si>
  <si>
    <r>
      <rPr>
        <sz val="10"/>
        <color theme="1"/>
        <rFont val="Calibri"/>
        <family val="2"/>
      </rPr>
      <t>NO</t>
    </r>
    <r>
      <rPr>
        <vertAlign val="subscript"/>
        <sz val="10"/>
        <color theme="1"/>
        <rFont val="Calibri"/>
        <family val="2"/>
      </rPr>
      <t>2</t>
    </r>
  </si>
  <si>
    <t>U</t>
  </si>
  <si>
    <t>ultra low emissions burner</t>
  </si>
  <si>
    <t>VoLY</t>
  </si>
  <si>
    <t>value of a life year</t>
  </si>
  <si>
    <t>unflued gas heater</t>
  </si>
  <si>
    <t>µm</t>
  </si>
  <si>
    <t>a home heating appliance burning gas but with all combustion products emitted inside (i.e. not vented/flued outside)</t>
  </si>
  <si>
    <t>harmful emissions</t>
  </si>
  <si>
    <t>R</t>
  </si>
  <si>
    <t>RAD</t>
  </si>
  <si>
    <t>HH</t>
  </si>
  <si>
    <t>household</t>
  </si>
  <si>
    <t>health outcome</t>
  </si>
  <si>
    <t>social cost</t>
  </si>
  <si>
    <t>Wood burner type 2 (NES-compliant)</t>
  </si>
  <si>
    <t>Wood burner type 3 (ultra low emissions)</t>
  </si>
  <si>
    <t>non-NES wood burner</t>
  </si>
  <si>
    <r>
      <t>Restricted activity days for all ages due to annual PM</t>
    </r>
    <r>
      <rPr>
        <vertAlign val="subscript"/>
        <sz val="10"/>
        <color theme="1"/>
        <rFont val="Calibri"/>
        <family val="2"/>
      </rPr>
      <t>2.5</t>
    </r>
    <r>
      <rPr>
        <sz val="10"/>
        <color theme="1"/>
        <rFont val="Calibri"/>
        <family val="2"/>
      </rPr>
      <t xml:space="preserve"> exposure</t>
    </r>
  </si>
  <si>
    <t>case</t>
  </si>
  <si>
    <t>This sheet outlines the parameters covered in this model (e.g. appliances, pollutants, health outcomes, base years for data etc.)</t>
  </si>
  <si>
    <t>cardiovascular</t>
  </si>
  <si>
    <t>of, pertaining to, or affecting the heart and blood vessels</t>
  </si>
  <si>
    <t>CBAx</t>
  </si>
  <si>
    <t>cost-benefit analysis tool, provided by NZ Treasury</t>
  </si>
  <si>
    <t>CI</t>
  </si>
  <si>
    <t>confidence interval – a measure of the certainty that a value falls within a given range, e.g. a 95% CI is the range within which there is a 95% probability that the value we are interested in actually sits</t>
  </si>
  <si>
    <t>exposure-response function or relative risk function, the increase in risk for every increment in pollution</t>
  </si>
  <si>
    <r>
      <t xml:space="preserve">the current HAPINZ update for 2016, undertaken by Kuschel </t>
    </r>
    <r>
      <rPr>
        <i/>
        <sz val="10"/>
        <color theme="1"/>
        <rFont val="Calibri"/>
        <family val="2"/>
      </rPr>
      <t>et al</t>
    </r>
    <r>
      <rPr>
        <sz val="10"/>
        <color theme="1"/>
        <rFont val="Calibri"/>
        <family val="2"/>
      </rPr>
      <t xml:space="preserve"> (2022)</t>
    </r>
  </si>
  <si>
    <r>
      <t xml:space="preserve">the proportion or rate of persons who </t>
    </r>
    <r>
      <rPr>
        <i/>
        <sz val="10"/>
        <color theme="1"/>
        <rFont val="Calibri"/>
        <family val="2"/>
      </rPr>
      <t>develop</t>
    </r>
    <r>
      <rPr>
        <sz val="10"/>
        <color theme="1"/>
        <rFont val="Calibri"/>
        <family val="2"/>
      </rPr>
      <t xml:space="preserve"> a condition during a particular time period</t>
    </r>
  </si>
  <si>
    <t>MBCM</t>
  </si>
  <si>
    <t>ill health or suffering</t>
  </si>
  <si>
    <t>population attributable fraction, the estimated percentage of total health cases that are attributable to air pollution exposure</t>
  </si>
  <si>
    <t>PM</t>
  </si>
  <si>
    <t>particulate matter</t>
  </si>
  <si>
    <r>
      <t xml:space="preserve">the proportion of a population who </t>
    </r>
    <r>
      <rPr>
        <i/>
        <sz val="10"/>
        <color theme="1"/>
        <rFont val="Calibri"/>
        <family val="2"/>
      </rPr>
      <t>have</t>
    </r>
    <r>
      <rPr>
        <sz val="10"/>
        <color theme="1"/>
        <rFont val="Calibri"/>
        <family val="2"/>
      </rPr>
      <t xml:space="preserve"> a specific characteristic in a given time period</t>
    </r>
  </si>
  <si>
    <t>restricted activity day, a day on which people cannot do the things they might otherwise have done if air pollution was not present</t>
  </si>
  <si>
    <t>respiratory</t>
  </si>
  <si>
    <t>of, pertaining to, or affecting the lungs and airways</t>
  </si>
  <si>
    <r>
      <t>µg/m</t>
    </r>
    <r>
      <rPr>
        <vertAlign val="superscript"/>
        <sz val="10"/>
        <color theme="1"/>
        <rFont val="Calibri"/>
        <family val="2"/>
      </rPr>
      <t>3</t>
    </r>
  </si>
  <si>
    <t>microgram per cubic metre, a unit of concentration</t>
  </si>
  <si>
    <t>micrometre, one millionth of a metre</t>
  </si>
  <si>
    <t>year of life lost</t>
  </si>
  <si>
    <t xml:space="preserve">HAPINZ </t>
  </si>
  <si>
    <t>gas stove</t>
  </si>
  <si>
    <t xml:space="preserve">an enclosed appliance that burns wood to heat a home, especially in winter </t>
  </si>
  <si>
    <t>winter</t>
  </si>
  <si>
    <t>Health and Air Pollution in New Zealand study</t>
  </si>
  <si>
    <t>emissions of air pollutants such as particulate matter and nitrogen dioxide which impact human health locally</t>
  </si>
  <si>
    <t>The Resource Management (National Environmental Standards for Air Quality) Regulations 2004 which include a suite of ambient air quality standards and a woodburner emission limit</t>
  </si>
  <si>
    <t>open fire</t>
  </si>
  <si>
    <t xml:space="preserve">a non-enclosed (open) appliance that burns wood or coal to heat a home, especially in winter </t>
  </si>
  <si>
    <t>O</t>
  </si>
  <si>
    <r>
      <t>Energy Efficiency and Conservation Authority Te Tari Tiaki P</t>
    </r>
    <r>
      <rPr>
        <sz val="10"/>
        <color theme="1"/>
        <rFont val="Aptos Narrow"/>
        <family val="2"/>
      </rPr>
      <t>ū</t>
    </r>
    <r>
      <rPr>
        <sz val="10"/>
        <color theme="1"/>
        <rFont val="Calibri"/>
        <family val="2"/>
      </rPr>
      <t>ngao</t>
    </r>
  </si>
  <si>
    <r>
      <t>Ministry for the Environment Manat</t>
    </r>
    <r>
      <rPr>
        <sz val="10"/>
        <color theme="1"/>
        <rFont val="Aptos Narrow"/>
        <family val="2"/>
      </rPr>
      <t>ū</t>
    </r>
    <r>
      <rPr>
        <sz val="10"/>
        <color theme="1"/>
        <rFont val="Calibri"/>
        <family val="2"/>
      </rPr>
      <t xml:space="preserve"> M</t>
    </r>
    <r>
      <rPr>
        <sz val="10"/>
        <color theme="1"/>
        <rFont val="Aptos Narrow"/>
        <family val="2"/>
      </rPr>
      <t>ō</t>
    </r>
    <r>
      <rPr>
        <sz val="10"/>
        <color theme="1"/>
        <rFont val="Calibri"/>
        <family val="2"/>
      </rPr>
      <t xml:space="preserve"> Te Taiao</t>
    </r>
  </si>
  <si>
    <t>StatisticsNZ Tatauranga Aotearoa, the public service department charged with the collection of statistics related to the economy, population and society of NZ</t>
  </si>
  <si>
    <t>Monetised Benefits and Costs Manual, produced by NZ Transport Agency Waka Kotahi</t>
  </si>
  <si>
    <t>an adverse effect associated with exposure, e.g. a respiratory hospital admission</t>
  </si>
  <si>
    <t>a single instance of an adverse health outcome</t>
  </si>
  <si>
    <t xml:space="preserve">a wood burner that emits less than 1.5 grams of PM per kilogram of dry wood burnt and has a thermal efficiency of no less than 65% </t>
  </si>
  <si>
    <t xml:space="preserve">a woodburner (older than 2005 or installed on a property larger than 2 hectares) that emits more than 1.5 grams of PM per kilogram of dry wood burnt  </t>
  </si>
  <si>
    <t>the total costs to society of health effects, which are more than just the costs incurred by the health system, e.g. the costs of lost productivity and suffering</t>
  </si>
  <si>
    <t>ULEB</t>
  </si>
  <si>
    <t>a wood burner that meets an emissions and efficiency standard of 38 milligrams per megajoule of useful energy and have a thermal efficiency of 65% or greater.   ULEBs typically emit less than 1/3 of the PM emitted by a NES-compliant burner.</t>
  </si>
  <si>
    <t>NES-compliant wood burner</t>
  </si>
  <si>
    <t>pellet burner</t>
  </si>
  <si>
    <t>an appliance that burns uniformly-sized wood pellets with controlled feedrate and combustion conditions.  Pellet burners emit less PM than NES-compliant wood burners and some models meet the ULEB requirements</t>
  </si>
  <si>
    <t>Relative exposure risk factors (ERFs), with their confidence intervals, for each health effect assessed in the model</t>
  </si>
  <si>
    <t>Terms and abbreviations used in this model</t>
  </si>
  <si>
    <t>All references used for the modelling</t>
  </si>
  <si>
    <r>
      <t>This sheet presents the PM</t>
    </r>
    <r>
      <rPr>
        <vertAlign val="subscript"/>
        <sz val="10"/>
        <color theme="1"/>
        <rFont val="Calibri"/>
        <family val="2"/>
      </rPr>
      <t>2.5</t>
    </r>
    <r>
      <rPr>
        <sz val="10"/>
        <color theme="1"/>
        <rFont val="Calibri"/>
        <family val="2"/>
      </rPr>
      <t xml:space="preserve"> and NO</t>
    </r>
    <r>
      <rPr>
        <vertAlign val="subscript"/>
        <sz val="10"/>
        <color theme="1"/>
        <rFont val="Calibri"/>
        <family val="2"/>
      </rPr>
      <t>2</t>
    </r>
    <r>
      <rPr>
        <sz val="10"/>
        <color theme="1"/>
        <rFont val="Calibri"/>
        <family val="2"/>
      </rPr>
      <t xml:space="preserve"> annual concentration increments estimated for each indoor combustion appliance from the literature review, with low/high values indicated.</t>
    </r>
  </si>
  <si>
    <r>
      <t>PM</t>
    </r>
    <r>
      <rPr>
        <b/>
        <vertAlign val="subscript"/>
        <sz val="10"/>
        <color theme="5"/>
        <rFont val="Calibri"/>
        <family val="2"/>
      </rPr>
      <t>2.5</t>
    </r>
  </si>
  <si>
    <r>
      <t>NO</t>
    </r>
    <r>
      <rPr>
        <b/>
        <vertAlign val="subscript"/>
        <sz val="10"/>
        <color theme="7" tint="-0.249977111117893"/>
        <rFont val="Calibri"/>
        <family val="2"/>
      </rPr>
      <t>2</t>
    </r>
  </si>
  <si>
    <t>Reference</t>
  </si>
  <si>
    <r>
      <t>Premature mortality for all adults (30+ years) due to annual PM</t>
    </r>
    <r>
      <rPr>
        <vertAlign val="subscript"/>
        <sz val="10"/>
        <color theme="1"/>
        <rFont val="Calibri"/>
        <family val="2"/>
      </rPr>
      <t>2.5</t>
    </r>
    <r>
      <rPr>
        <sz val="10"/>
        <color theme="1"/>
        <rFont val="Calibri"/>
        <family val="2"/>
      </rPr>
      <t xml:space="preserve"> exposure</t>
    </r>
  </si>
  <si>
    <r>
      <t>Years of life lost (YLL) for all adults (30+ years) due to annual PM</t>
    </r>
    <r>
      <rPr>
        <vertAlign val="subscript"/>
        <sz val="10"/>
        <color theme="1"/>
        <rFont val="Calibri"/>
        <family val="2"/>
      </rPr>
      <t>2.5</t>
    </r>
    <r>
      <rPr>
        <sz val="10"/>
        <color theme="1"/>
        <rFont val="Calibri"/>
        <family val="2"/>
      </rPr>
      <t xml:space="preserve"> exposure</t>
    </r>
  </si>
  <si>
    <r>
      <t>Cardiovascular hospitalisations for all ages due to annual PM</t>
    </r>
    <r>
      <rPr>
        <vertAlign val="subscript"/>
        <sz val="10"/>
        <color theme="1"/>
        <rFont val="Calibri"/>
        <family val="2"/>
      </rPr>
      <t>2.5</t>
    </r>
    <r>
      <rPr>
        <sz val="10"/>
        <color theme="1"/>
        <rFont val="Calibri"/>
        <family val="2"/>
      </rPr>
      <t xml:space="preserve"> exposure</t>
    </r>
  </si>
  <si>
    <r>
      <t>Respiratory hospitalisations for all ages due to annual PM</t>
    </r>
    <r>
      <rPr>
        <vertAlign val="subscript"/>
        <sz val="10"/>
        <color theme="1"/>
        <rFont val="Calibri"/>
        <family val="2"/>
      </rPr>
      <t>2.5</t>
    </r>
    <r>
      <rPr>
        <sz val="10"/>
        <color theme="1"/>
        <rFont val="Calibri"/>
        <family val="2"/>
      </rPr>
      <t xml:space="preserve"> exposure</t>
    </r>
  </si>
  <si>
    <r>
      <t>Premature mortality for adults (30+ years) due to annual NO</t>
    </r>
    <r>
      <rPr>
        <vertAlign val="subscript"/>
        <sz val="10"/>
        <color theme="1"/>
        <rFont val="Calibri"/>
        <family val="2"/>
      </rPr>
      <t>2</t>
    </r>
    <r>
      <rPr>
        <sz val="10"/>
        <color theme="1"/>
        <rFont val="Calibri"/>
        <family val="2"/>
      </rPr>
      <t xml:space="preserve"> exposure</t>
    </r>
  </si>
  <si>
    <r>
      <t>Years of life lost (YLL) for all adults (30+ years) due to annual NO</t>
    </r>
    <r>
      <rPr>
        <vertAlign val="subscript"/>
        <sz val="10"/>
        <color theme="1"/>
        <rFont val="Calibri"/>
        <family val="2"/>
      </rPr>
      <t>2</t>
    </r>
    <r>
      <rPr>
        <sz val="10"/>
        <color theme="1"/>
        <rFont val="Calibri"/>
        <family val="2"/>
      </rPr>
      <t xml:space="preserve"> exposure</t>
    </r>
  </si>
  <si>
    <r>
      <t>Cardiovascular hospitalisations due to long-term NO</t>
    </r>
    <r>
      <rPr>
        <vertAlign val="subscript"/>
        <sz val="10"/>
        <color theme="1"/>
        <rFont val="Calibri"/>
        <family val="2"/>
      </rPr>
      <t>2</t>
    </r>
    <r>
      <rPr>
        <sz val="10"/>
        <color theme="1"/>
        <rFont val="Calibri"/>
        <family val="2"/>
      </rPr>
      <t xml:space="preserve"> exposure</t>
    </r>
  </si>
  <si>
    <r>
      <t>Respiratory hospitalisations for all ages due to annual NO</t>
    </r>
    <r>
      <rPr>
        <vertAlign val="subscript"/>
        <sz val="10"/>
        <color theme="1"/>
        <rFont val="Calibri"/>
        <family val="2"/>
      </rPr>
      <t>2</t>
    </r>
    <r>
      <rPr>
        <sz val="10"/>
        <color theme="1"/>
        <rFont val="Calibri"/>
        <family val="2"/>
      </rPr>
      <t xml:space="preserve"> exposure</t>
    </r>
  </si>
  <si>
    <r>
      <t>Asthma prevalence for 0-18 year olds due to annual NO</t>
    </r>
    <r>
      <rPr>
        <vertAlign val="subscript"/>
        <sz val="10"/>
        <color theme="1"/>
        <rFont val="Calibri"/>
        <family val="2"/>
      </rPr>
      <t>2</t>
    </r>
    <r>
      <rPr>
        <sz val="10"/>
        <color theme="1"/>
        <rFont val="Calibri"/>
        <family val="2"/>
      </rPr>
      <t xml:space="preserve"> exposure</t>
    </r>
  </si>
  <si>
    <t>per premature death</t>
  </si>
  <si>
    <t>per year of life lost</t>
  </si>
  <si>
    <t>per admission</t>
  </si>
  <si>
    <t>per RAD</t>
  </si>
  <si>
    <t>per years of life lost</t>
  </si>
  <si>
    <t>per case</t>
  </si>
  <si>
    <r>
      <t>per 10 μg/m</t>
    </r>
    <r>
      <rPr>
        <i/>
        <vertAlign val="superscript"/>
        <sz val="10"/>
        <color theme="1"/>
        <rFont val="Calibri"/>
        <family val="2"/>
      </rPr>
      <t>3</t>
    </r>
  </si>
  <si>
    <r>
      <t>per 4 μg/m</t>
    </r>
    <r>
      <rPr>
        <i/>
        <vertAlign val="superscript"/>
        <sz val="10"/>
        <color theme="1"/>
        <rFont val="Calibri"/>
        <family val="2"/>
      </rPr>
      <t>3</t>
    </r>
  </si>
  <si>
    <t>Unit</t>
  </si>
  <si>
    <t>Indoor air pollution annual increment</t>
  </si>
  <si>
    <r>
      <t>μg/m</t>
    </r>
    <r>
      <rPr>
        <i/>
        <vertAlign val="superscript"/>
        <sz val="10"/>
        <color theme="1"/>
        <rFont val="Calibri"/>
        <family val="2"/>
      </rPr>
      <t>3</t>
    </r>
  </si>
  <si>
    <t>number per h'hold</t>
  </si>
  <si>
    <t>This sheet lists all references used for the modelling</t>
  </si>
  <si>
    <t>High/Low are the 95% CI</t>
  </si>
  <si>
    <t>High/Low are upper/lower bounds</t>
  </si>
  <si>
    <t>Other comments</t>
  </si>
  <si>
    <t>ALA (1995) based on Ostro (1987), in HAPINZ 3.0</t>
  </si>
  <si>
    <r>
      <t xml:space="preserve">  *Asthma/wheeze hospitalisations for 0-18 year olds d</t>
    </r>
    <r>
      <rPr>
        <sz val="10"/>
        <rFont val="Calibri"/>
        <family val="2"/>
      </rPr>
      <t>ue to annual NO</t>
    </r>
    <r>
      <rPr>
        <vertAlign val="subscript"/>
        <sz val="10"/>
        <rFont val="Calibri"/>
        <family val="2"/>
      </rPr>
      <t>2</t>
    </r>
    <r>
      <rPr>
        <sz val="10"/>
        <rFont val="Calibri"/>
        <family val="2"/>
      </rPr>
      <t xml:space="preserve"> exposure</t>
    </r>
  </si>
  <si>
    <t>at 0°C and 1 atm</t>
  </si>
  <si>
    <t>15ppb NO2</t>
  </si>
  <si>
    <t>if use low CI</t>
  </si>
  <si>
    <t>if use high CI</t>
  </si>
  <si>
    <t>really low</t>
  </si>
  <si>
    <r>
      <t xml:space="preserve">Kuschel </t>
    </r>
    <r>
      <rPr>
        <i/>
        <sz val="10"/>
        <rFont val="Calibri"/>
        <family val="2"/>
      </rPr>
      <t xml:space="preserve">et al </t>
    </r>
    <r>
      <rPr>
        <sz val="10"/>
        <rFont val="Calibri"/>
        <family val="2"/>
      </rPr>
      <t>(2022) value updated using CBAx methodology</t>
    </r>
  </si>
  <si>
    <r>
      <t xml:space="preserve">  *Asthma/wheeze hospitalisations for 0-18 year olds due to annual NO</t>
    </r>
    <r>
      <rPr>
        <vertAlign val="subscript"/>
        <sz val="10"/>
        <rFont val="Calibri"/>
        <family val="2"/>
      </rPr>
      <t>2</t>
    </r>
    <r>
      <rPr>
        <sz val="10"/>
        <rFont val="Calibri"/>
        <family val="2"/>
      </rPr>
      <t xml:space="preserve"> exposure</t>
    </r>
  </si>
  <si>
    <t>RR=OR/(1-p+(p*OR))</t>
  </si>
  <si>
    <t>odds ratio, with p=0.395</t>
  </si>
  <si>
    <t>bounds if apply same formula</t>
  </si>
  <si>
    <t>odds ratio, with p=0.0001</t>
  </si>
  <si>
    <t>odds ratio, with p=0.071</t>
  </si>
  <si>
    <r>
      <t>30.76 µg/m</t>
    </r>
    <r>
      <rPr>
        <vertAlign val="superscript"/>
        <sz val="10"/>
        <color theme="1"/>
        <rFont val="Calibri"/>
        <family val="2"/>
      </rPr>
      <t>3</t>
    </r>
  </si>
  <si>
    <t>https://www.nzta.govt.nz/assets/resources/research/reports/698/698-monetised-benefits-and-costs-manual-mbcm-parameter-values.pdf</t>
  </si>
  <si>
    <t>https://doi.org/10.1016/j.scitotenv.2021.149660</t>
  </si>
  <si>
    <t>https://doi.org/10.1016/j.envint.2016.11.012</t>
  </si>
  <si>
    <t>https://doi.org/10.1016/0095-0696(87)90008-8</t>
  </si>
  <si>
    <t>Report by T Denne, G Kerr, A Stroombergen, D Glover, M Winder, B Gribben &amp; N Tee, Waka Kotahi NZ Transport Agency research report 698, February 2023.</t>
  </si>
  <si>
    <r>
      <t xml:space="preserve">S Hales, J Atkinson, J Metcalfe, G Kuschel &amp; A Woodward, </t>
    </r>
    <r>
      <rPr>
        <i/>
        <sz val="10"/>
        <color theme="1"/>
        <rFont val="Calibri"/>
        <family val="2"/>
      </rPr>
      <t xml:space="preserve">Sci Tot Env </t>
    </r>
    <r>
      <rPr>
        <b/>
        <sz val="10"/>
        <color theme="1"/>
        <rFont val="Calibri"/>
        <family val="2"/>
      </rPr>
      <t>801</t>
    </r>
    <r>
      <rPr>
        <sz val="10"/>
        <color theme="1"/>
        <rFont val="Calibri"/>
        <family val="2"/>
      </rPr>
      <t>:149660, December 2021.</t>
    </r>
  </si>
  <si>
    <r>
      <t xml:space="preserve">H Khreis, C Kelly, J Tate, R Parslow, K Lucas &amp; M Nieuwenhuijsen, </t>
    </r>
    <r>
      <rPr>
        <i/>
        <sz val="10"/>
        <color theme="1"/>
        <rFont val="Calibri"/>
        <family val="2"/>
      </rPr>
      <t>Environment International</t>
    </r>
    <r>
      <rPr>
        <b/>
        <i/>
        <sz val="10"/>
        <color theme="1"/>
        <rFont val="Calibri"/>
        <family val="2"/>
      </rPr>
      <t xml:space="preserve"> </t>
    </r>
    <r>
      <rPr>
        <b/>
        <sz val="10"/>
        <color theme="1"/>
        <rFont val="Calibri"/>
        <family val="2"/>
      </rPr>
      <t>100</t>
    </r>
    <r>
      <rPr>
        <sz val="10"/>
        <color theme="1"/>
        <rFont val="Calibri"/>
        <family val="2"/>
      </rPr>
      <t>: 1-31, March 2017.</t>
    </r>
  </si>
  <si>
    <t xml:space="preserve">Report by G Kuschel, J Metcalfe, S Sridhar, P Davy, K Hastings, K Mason, T Denne, J Berentson-Shaw, S Bell, S Hales, J Atkinson &amp; A Woodward </t>
  </si>
  <si>
    <r>
      <t xml:space="preserve">B Ostro, </t>
    </r>
    <r>
      <rPr>
        <i/>
        <sz val="10"/>
        <color theme="1"/>
        <rFont val="Calibri"/>
        <family val="2"/>
      </rPr>
      <t>J Environ Econ Manage</t>
    </r>
    <r>
      <rPr>
        <sz val="10"/>
        <color theme="1"/>
        <rFont val="Calibri"/>
        <family val="2"/>
      </rPr>
      <t xml:space="preserve"> </t>
    </r>
    <r>
      <rPr>
        <b/>
        <sz val="10"/>
        <color theme="1"/>
        <rFont val="Calibri"/>
        <family val="2"/>
      </rPr>
      <t>14</t>
    </r>
    <r>
      <rPr>
        <sz val="10"/>
        <color theme="1"/>
        <rFont val="Calibri"/>
        <family val="2"/>
      </rPr>
      <t>(1)</t>
    </r>
    <r>
      <rPr>
        <b/>
        <sz val="10"/>
        <color theme="1"/>
        <rFont val="Calibri"/>
        <family val="2"/>
      </rPr>
      <t xml:space="preserve">: </t>
    </r>
    <r>
      <rPr>
        <sz val="10"/>
        <color theme="1"/>
        <rFont val="Calibri"/>
        <family val="2"/>
      </rPr>
      <t>87-98, March 1987.</t>
    </r>
  </si>
  <si>
    <t>Winter-time</t>
  </si>
  <si>
    <t>Annualised value</t>
  </si>
  <si>
    <t>Winter (JJA)</t>
  </si>
  <si>
    <t>Spring (SON)</t>
  </si>
  <si>
    <t>Summer (DJF)</t>
  </si>
  <si>
    <t>Autumn (MAM)</t>
  </si>
  <si>
    <t>Gas stove - default estimate</t>
  </si>
  <si>
    <t>Gas unflued heater - default estimate</t>
  </si>
  <si>
    <t>|-----------Splits to account for window opening/fuel use by season-------|</t>
  </si>
  <si>
    <t>The counter-factual</t>
  </si>
  <si>
    <t>Some window opening assumed in Spring, Summer &amp; Autumn</t>
  </si>
  <si>
    <t xml:space="preserve"> - low estimate</t>
  </si>
  <si>
    <t xml:space="preserve"> - high estimate</t>
  </si>
  <si>
    <t>PM assumed to be negligible so set to zero</t>
  </si>
  <si>
    <r>
      <t>NO</t>
    </r>
    <r>
      <rPr>
        <vertAlign val="subscript"/>
        <sz val="10"/>
        <rFont val="Calibri"/>
        <family val="2"/>
      </rPr>
      <t>2</t>
    </r>
    <r>
      <rPr>
        <sz val="10"/>
        <rFont val="Calibri"/>
        <family val="2"/>
      </rPr>
      <t xml:space="preserve"> assumed to be negligible so set to zero</t>
    </r>
  </si>
  <si>
    <t>Comments</t>
  </si>
  <si>
    <t>Assumed the same as a NES-compliant wood burner</t>
  </si>
  <si>
    <t>Annual incs</t>
  </si>
  <si>
    <t>Annual increments</t>
  </si>
  <si>
    <t>Exposure response functions</t>
  </si>
  <si>
    <t>This sheet contains the relative exposure response factors (ERFs), with their confidence intervals (CI), for each health effect assessed in the model</t>
  </si>
  <si>
    <t>summer</t>
  </si>
  <si>
    <t>the months of December, January and February when average ambient temperatures are typically at their highest</t>
  </si>
  <si>
    <t>the months of June, July and August when average ambient temperatures are typically at their lowest</t>
  </si>
  <si>
    <t>spring</t>
  </si>
  <si>
    <t>the months of September, October and November</t>
  </si>
  <si>
    <t>A</t>
  </si>
  <si>
    <t>autumn</t>
  </si>
  <si>
    <t>the months of March, April and May</t>
  </si>
  <si>
    <t>ALA</t>
  </si>
  <si>
    <t>American Lung Association</t>
  </si>
  <si>
    <t>Assumed 1/3 of an ultra low emissions burner</t>
  </si>
  <si>
    <t>https://doi.org/10.3390/atmos11121326</t>
  </si>
  <si>
    <t>https://doi.org/10.1016/j.scitotenv.2019.135769</t>
  </si>
  <si>
    <t>http://dx.doi.org/10.1371/journal.pone.0166440</t>
  </si>
  <si>
    <t>https://doi.org/10.1016/S2213-2600(23)00427-7</t>
  </si>
  <si>
    <t>https://doi.org/10.1016/j.chemosphere.2013.11.067</t>
  </si>
  <si>
    <r>
      <t xml:space="preserve">ALA (1995).  </t>
    </r>
    <r>
      <rPr>
        <i/>
        <sz val="10"/>
        <color theme="1"/>
        <rFont val="Calibri"/>
        <family val="2"/>
      </rPr>
      <t>Dollars and cents: The economic and health benefits of potential particulate matter reduction in the United States.</t>
    </r>
    <r>
      <rPr>
        <sz val="10"/>
        <color theme="1"/>
        <rFont val="Calibri"/>
        <family val="2"/>
      </rPr>
      <t xml:space="preserve">  </t>
    </r>
  </si>
  <si>
    <t>American Lung Association, 1740 Broadway, New York.</t>
  </si>
  <si>
    <t xml:space="preserve">https://doi.org/10.1038/s41370-019-0151-4 </t>
  </si>
  <si>
    <r>
      <t xml:space="preserve">A Fleisch, L Rokoff, E Garshick, S Grady, J Chipman, E Baker, P Koutrakis &amp; M Karagas,  </t>
    </r>
    <r>
      <rPr>
        <i/>
        <sz val="10"/>
        <color theme="1"/>
        <rFont val="Calibri"/>
        <family val="2"/>
      </rPr>
      <t>J Expo Sci Environ Epidemiol</t>
    </r>
    <r>
      <rPr>
        <sz val="10"/>
        <color theme="1"/>
        <rFont val="Calibri"/>
        <family val="2"/>
      </rPr>
      <t xml:space="preserve"> </t>
    </r>
    <r>
      <rPr>
        <b/>
        <sz val="10"/>
        <color theme="1"/>
        <rFont val="Calibri"/>
        <family val="2"/>
      </rPr>
      <t>30</t>
    </r>
    <r>
      <rPr>
        <sz val="10"/>
        <color theme="1"/>
        <rFont val="Calibri"/>
        <family val="2"/>
      </rPr>
      <t>, 350–361 (2020), 28 June 2019.</t>
    </r>
  </si>
  <si>
    <t>https://doi.org/10.1111/j.1600-0668.2008.00554.x</t>
  </si>
  <si>
    <t>J Gillespie-Bennett, N Pierse, K Wickens, J Crane, S Nicholls, D Shields, M Boulic, H Viggers, M Baker, A Woodward, P Howden-Chapman, The Housing, Heating, and Health Team,</t>
  </si>
  <si>
    <t>https://www.science.org/doi/10.1126/sciadv.adm8680</t>
  </si>
  <si>
    <t>Table 3 Updated values per case (2025$)</t>
  </si>
  <si>
    <t>Health Outcome</t>
  </si>
  <si>
    <t>HAPINZ 3.0 value (2019 $)</t>
  </si>
  <si>
    <t>Central value</t>
  </si>
  <si>
    <t>$/premature death</t>
  </si>
  <si>
    <t>$/years of life lost</t>
  </si>
  <si>
    <t>CVHA</t>
  </si>
  <si>
    <t>$/admission</t>
  </si>
  <si>
    <t>RHA</t>
  </si>
  <si>
    <t>$/RAD</t>
  </si>
  <si>
    <t>$/case</t>
  </si>
  <si>
    <t>Asthma prevalence</t>
  </si>
  <si>
    <r>
      <t>1</t>
    </r>
    <r>
      <rPr>
        <sz val="9"/>
        <color theme="1"/>
        <rFont val="Calibri"/>
        <family val="2"/>
      </rPr>
      <t xml:space="preserve"> The multipliers are rounded in the table. They are derived from the following values of GDP (as found in CBAx) for 2019, 2021 and 2025 respectively (in $million): $310,149; $342,989;  $430,568 </t>
    </r>
  </si>
  <si>
    <t>Table 5 VoSL and VoLY values for policy analysis using the US EPA lag structure</t>
  </si>
  <si>
    <t>Central unlagged</t>
  </si>
  <si>
    <t>Central lagged</t>
  </si>
  <si>
    <t>Low lagged</t>
  </si>
  <si>
    <t>High lagged</t>
  </si>
  <si>
    <t xml:space="preserve">VoSL </t>
  </si>
  <si>
    <t xml:space="preserve">VoLY </t>
  </si>
  <si>
    <r>
      <t>Multiplier</t>
    </r>
    <r>
      <rPr>
        <vertAlign val="superscript"/>
        <sz val="10"/>
        <color rgb="FF000000"/>
        <rFont val="Calibri"/>
        <family val="2"/>
      </rPr>
      <t>1</t>
    </r>
  </si>
  <si>
    <t>E Puzzolo, N Fleeman,  F Lorenzetti, F Rubinstein,  Y Li,  R Xing, G Shen,  E Nix, M Maden, R Bresnahan, R Duarte,  L Abebe,  J Lewis, KN Williams,  H Adahir-Rohani &amp; D Pope, The Lancet 12 (4):281-293, April 2024</t>
  </si>
  <si>
    <r>
      <t xml:space="preserve">ED Vicente, AM Vicente, M Evtyugina, FI Oduber, F Amato, X Querol &amp; C Alves, </t>
    </r>
    <r>
      <rPr>
        <i/>
        <sz val="10"/>
        <color theme="1"/>
        <rFont val="Calibri"/>
        <family val="2"/>
      </rPr>
      <t>Sci Tot Inv</t>
    </r>
    <r>
      <rPr>
        <sz val="10"/>
        <color theme="1"/>
        <rFont val="Calibri"/>
        <family val="2"/>
      </rPr>
      <t xml:space="preserve"> </t>
    </r>
    <r>
      <rPr>
        <b/>
        <sz val="10"/>
        <color theme="1"/>
        <rFont val="Calibri"/>
        <family val="2"/>
      </rPr>
      <t>705:</t>
    </r>
    <r>
      <rPr>
        <sz val="10"/>
        <color theme="1"/>
        <rFont val="Calibri"/>
        <family val="2"/>
      </rPr>
      <t>135769, 25 February 2020.</t>
    </r>
  </si>
  <si>
    <r>
      <t xml:space="preserve">A Wyss, A Jones, A Kocbach Bølling, G Kissling, R Chartier, H Dahlman, C Rodes, J Archer, J Thornburg, P Schwarzer &amp; S London, </t>
    </r>
    <r>
      <rPr>
        <i/>
        <sz val="10"/>
        <color theme="1"/>
        <rFont val="Calibri"/>
        <family val="2"/>
      </rPr>
      <t>PLOS.One</t>
    </r>
    <r>
      <rPr>
        <sz val="10"/>
        <color theme="1"/>
        <rFont val="Calibri"/>
        <family val="2"/>
      </rPr>
      <t>, 17 November 2016</t>
    </r>
  </si>
  <si>
    <r>
      <t xml:space="preserve">T Salthammer, T Schripp, S Wientzek &amp; M Wensing, </t>
    </r>
    <r>
      <rPr>
        <i/>
        <sz val="10"/>
        <color theme="1"/>
        <rFont val="Calibri"/>
        <family val="2"/>
      </rPr>
      <t>Chemosphere</t>
    </r>
    <r>
      <rPr>
        <sz val="10"/>
        <color theme="1"/>
        <rFont val="Calibri"/>
        <family val="2"/>
      </rPr>
      <t xml:space="preserve"> </t>
    </r>
    <r>
      <rPr>
        <b/>
        <sz val="10"/>
        <color theme="1"/>
        <rFont val="Calibri"/>
        <family val="2"/>
      </rPr>
      <t>103</t>
    </r>
    <r>
      <rPr>
        <sz val="10"/>
        <color theme="1"/>
        <rFont val="Calibri"/>
        <family val="2"/>
      </rPr>
      <t>:205-211, May 2014.</t>
    </r>
  </si>
  <si>
    <t>https://doi.org/10.1093/ije/dyt150</t>
  </si>
  <si>
    <t>Background from T Denne's Updated Economic Analysis</t>
  </si>
  <si>
    <t>Background on seasonal splits</t>
  </si>
  <si>
    <t>Background from StatsNZ 2018 Census</t>
  </si>
  <si>
    <t>Fuel use</t>
  </si>
  <si>
    <t>Damage costs</t>
  </si>
  <si>
    <t>Wood burner fuel usage</t>
  </si>
  <si>
    <t>in g/kg fuel</t>
  </si>
  <si>
    <t>burner_sort_id</t>
  </si>
  <si>
    <t>burner_type</t>
  </si>
  <si>
    <t>remark</t>
  </si>
  <si>
    <t>burner_id</t>
  </si>
  <si>
    <t>fuel_type</t>
  </si>
  <si>
    <t>CO</t>
  </si>
  <si>
    <t>NOx</t>
  </si>
  <si>
    <t>SOx</t>
  </si>
  <si>
    <t>CO2</t>
  </si>
  <si>
    <t>CH4</t>
  </si>
  <si>
    <t>VOC</t>
  </si>
  <si>
    <t>N2O</t>
  </si>
  <si>
    <t>NH3</t>
  </si>
  <si>
    <t>Coal</t>
  </si>
  <si>
    <t>Coal burners</t>
  </si>
  <si>
    <t>coal</t>
  </si>
  <si>
    <t>Wood - Older Style</t>
  </si>
  <si>
    <t>wood_old_style</t>
  </si>
  <si>
    <t>Wood</t>
  </si>
  <si>
    <t>Wood - 1.0 to 1.5</t>
  </si>
  <si>
    <t>Wood burners that emit between 1.0 g/kg and 1.5 g/kg</t>
  </si>
  <si>
    <t>wood_1p0_1p5</t>
  </si>
  <si>
    <t>Wood - LEB</t>
  </si>
  <si>
    <t>Wood burners - Low Emissions Burner Standard</t>
  </si>
  <si>
    <t>wood_leb</t>
  </si>
  <si>
    <t>Wood - ULEB</t>
  </si>
  <si>
    <t>wood_uleb</t>
  </si>
  <si>
    <t>Pellet</t>
  </si>
  <si>
    <t>Pellet burners</t>
  </si>
  <si>
    <t>pellet</t>
  </si>
  <si>
    <t>Pellet - ULE</t>
  </si>
  <si>
    <t>Pellet burners - Ultra Low Emissions</t>
  </si>
  <si>
    <t>pellet_ule</t>
  </si>
  <si>
    <t>caz_id</t>
  </si>
  <si>
    <t>fuel_group</t>
  </si>
  <si>
    <t>CHCH</t>
  </si>
  <si>
    <t>id</t>
  </si>
  <si>
    <t>airshed_id</t>
  </si>
  <si>
    <t>fuel_per_day_kg</t>
  </si>
  <si>
    <t>CC</t>
  </si>
  <si>
    <t>n/a as not looking at coal</t>
  </si>
  <si>
    <t>active_burners</t>
  </si>
  <si>
    <t>jan</t>
  </si>
  <si>
    <t>feb</t>
  </si>
  <si>
    <t>mar</t>
  </si>
  <si>
    <t>apr</t>
  </si>
  <si>
    <t>may</t>
  </si>
  <si>
    <t>jun</t>
  </si>
  <si>
    <t>jul</t>
  </si>
  <si>
    <t>aug</t>
  </si>
  <si>
    <t>sep</t>
  </si>
  <si>
    <t>oct</t>
  </si>
  <si>
    <t>nov</t>
  </si>
  <si>
    <t>dec</t>
  </si>
  <si>
    <t>No of "winter" days fuel on average</t>
  </si>
  <si>
    <t>Spring (Sep-Nov)</t>
  </si>
  <si>
    <t>Summer (Dec-Feb)</t>
  </si>
  <si>
    <t>Autumn (Mar-May)</t>
  </si>
  <si>
    <t>Winter (Jun-Aug)</t>
  </si>
  <si>
    <t>Annual</t>
  </si>
  <si>
    <t>Gas hob fuel usage</t>
  </si>
  <si>
    <t>Daily average gas use</t>
  </si>
  <si>
    <t>l/hour</t>
  </si>
  <si>
    <t>https://plusgas.com.au/blog/calculating-the-total-cost-of-having-a-gas-bottle/</t>
  </si>
  <si>
    <t>Annual gas use</t>
  </si>
  <si>
    <t>assuming use hob 1 hour every day on average</t>
  </si>
  <si>
    <t>CV of LPG</t>
  </si>
  <si>
    <t>MJ/l</t>
  </si>
  <si>
    <t>https://agrilink.co.nz/wp-content/uploads/2024/03/Fuel-LCA-emission-factors-2023-2.pdf</t>
  </si>
  <si>
    <t>Annual gas use energy</t>
  </si>
  <si>
    <t>kg/TJ</t>
  </si>
  <si>
    <t>Supporting information</t>
  </si>
  <si>
    <t>Indoor combustion data/assumptions</t>
  </si>
  <si>
    <t>Outdoor combustion data/assumptions</t>
  </si>
  <si>
    <t>Outdoor combustion comparison</t>
  </si>
  <si>
    <t>Average composition per household</t>
  </si>
  <si>
    <t>Number of adults (30+ years) per household</t>
  </si>
  <si>
    <t>Number of children (&lt;18 years) per household</t>
  </si>
  <si>
    <t>Appliance fuel use and annual outdoor emissions</t>
  </si>
  <si>
    <r>
      <t xml:space="preserve">PlusGas (2025).  </t>
    </r>
    <r>
      <rPr>
        <i/>
        <sz val="10"/>
        <color theme="1"/>
        <rFont val="Calibri"/>
        <family val="2"/>
      </rPr>
      <t>Calculating the Total Cost of Having a Gas Bottle</t>
    </r>
    <r>
      <rPr>
        <sz val="10"/>
        <color theme="1"/>
        <rFont val="Calibri"/>
        <family val="2"/>
      </rPr>
      <t>.  PlusGas web page, accessed April 2025.</t>
    </r>
  </si>
  <si>
    <t>Reference/Comment</t>
  </si>
  <si>
    <t>no of days</t>
  </si>
  <si>
    <r>
      <t>This sheet estimates the typical annual wood and gas used by  indoor combustion appliances with estimates of PM</t>
    </r>
    <r>
      <rPr>
        <vertAlign val="subscript"/>
        <sz val="10"/>
        <color theme="1"/>
        <rFont val="Calibri"/>
        <family val="2"/>
      </rPr>
      <t>2.5</t>
    </r>
    <r>
      <rPr>
        <sz val="10"/>
        <color theme="1"/>
        <rFont val="Calibri"/>
        <family val="2"/>
      </rPr>
      <t xml:space="preserve"> &amp; NO</t>
    </r>
    <r>
      <rPr>
        <vertAlign val="subscript"/>
        <sz val="10"/>
        <color theme="1"/>
        <rFont val="Calibri"/>
        <family val="2"/>
      </rPr>
      <t>X</t>
    </r>
    <r>
      <rPr>
        <sz val="10"/>
        <color theme="1"/>
        <rFont val="Calibri"/>
        <family val="2"/>
      </rPr>
      <t xml:space="preserve"> emitted outdoors </t>
    </r>
  </si>
  <si>
    <t>From various sources as shown</t>
  </si>
  <si>
    <t>PlusGas (2025) estimates for gas hobs</t>
  </si>
  <si>
    <t>in g/day</t>
  </si>
  <si>
    <t>Annual NOx emissions</t>
  </si>
  <si>
    <t>kg fuel per yr</t>
  </si>
  <si>
    <r>
      <t>kg PM</t>
    </r>
    <r>
      <rPr>
        <b/>
        <vertAlign val="subscript"/>
        <sz val="10"/>
        <color rgb="FF000000"/>
        <rFont val="Calibri"/>
        <family val="2"/>
      </rPr>
      <t>2.5</t>
    </r>
    <r>
      <rPr>
        <b/>
        <sz val="10"/>
        <color rgb="FF000000"/>
        <rFont val="Calibri"/>
        <family val="2"/>
      </rPr>
      <t xml:space="preserve"> per yr</t>
    </r>
  </si>
  <si>
    <t>Wood burner EFs in g/kg</t>
  </si>
  <si>
    <t>Wood burner EFs in g/day (only for the older burners)</t>
  </si>
  <si>
    <t>Parameter</t>
  </si>
  <si>
    <t>Value</t>
  </si>
  <si>
    <t>Barber &amp; Stenning (2023)</t>
  </si>
  <si>
    <t>l/yr</t>
  </si>
  <si>
    <t>TJ/yr</t>
  </si>
  <si>
    <r>
      <t xml:space="preserve">Fleisch </t>
    </r>
    <r>
      <rPr>
        <i/>
        <sz val="10"/>
        <color theme="1"/>
        <rFont val="Calibri"/>
        <family val="2"/>
      </rPr>
      <t>et al</t>
    </r>
    <r>
      <rPr>
        <sz val="10"/>
        <color theme="1"/>
        <rFont val="Calibri"/>
        <family val="2"/>
      </rPr>
      <t xml:space="preserve"> (2019).  Residential wood stove use and indoor exposure to PM</t>
    </r>
    <r>
      <rPr>
        <vertAlign val="subscript"/>
        <sz val="10"/>
        <color theme="1"/>
        <rFont val="Calibri"/>
        <family val="2"/>
      </rPr>
      <t>2.5</t>
    </r>
    <r>
      <rPr>
        <sz val="10"/>
        <color theme="1"/>
        <rFont val="Calibri"/>
        <family val="2"/>
      </rPr>
      <t xml:space="preserve"> and its components in Northern New England</t>
    </r>
  </si>
  <si>
    <r>
      <t xml:space="preserve">Gillespie-Bennett </t>
    </r>
    <r>
      <rPr>
        <i/>
        <sz val="10"/>
        <rFont val="Calibri"/>
        <family val="2"/>
      </rPr>
      <t xml:space="preserve">et al </t>
    </r>
    <r>
      <rPr>
        <sz val="10"/>
        <rFont val="Calibri"/>
        <family val="2"/>
      </rPr>
      <t>(2008).  Sources of nitrogen dioxide (NO</t>
    </r>
    <r>
      <rPr>
        <vertAlign val="subscript"/>
        <sz val="10"/>
        <rFont val="Calibri"/>
        <family val="2"/>
      </rPr>
      <t>2</t>
    </r>
    <r>
      <rPr>
        <sz val="10"/>
        <rFont val="Calibri"/>
        <family val="2"/>
      </rPr>
      <t>) in New Zealand homes: findings from a community randomized controlled trial of heater substitutions.</t>
    </r>
  </si>
  <si>
    <r>
      <t xml:space="preserve">Hales </t>
    </r>
    <r>
      <rPr>
        <i/>
        <sz val="10"/>
        <rFont val="Calibri"/>
        <family val="2"/>
      </rPr>
      <t>et al</t>
    </r>
    <r>
      <rPr>
        <sz val="10"/>
        <rFont val="Calibri"/>
        <family val="2"/>
      </rPr>
      <t xml:space="preserve"> (2021), in HAPINZ 3.0</t>
    </r>
  </si>
  <si>
    <r>
      <rPr>
        <sz val="10"/>
        <rFont val="Calibri"/>
        <family val="2"/>
      </rPr>
      <t xml:space="preserve">Khreis </t>
    </r>
    <r>
      <rPr>
        <i/>
        <sz val="10"/>
        <rFont val="Calibri"/>
        <family val="2"/>
      </rPr>
      <t>et al</t>
    </r>
    <r>
      <rPr>
        <sz val="10"/>
        <rFont val="Calibri"/>
        <family val="2"/>
      </rPr>
      <t xml:space="preserve"> (2017), in HAPINZ 3.0</t>
    </r>
  </si>
  <si>
    <r>
      <t xml:space="preserve">PAF for cases - Puzzolo </t>
    </r>
    <r>
      <rPr>
        <i/>
        <sz val="10"/>
        <color theme="1"/>
        <rFont val="Calibri"/>
        <family val="2"/>
      </rPr>
      <t xml:space="preserve">et al </t>
    </r>
    <r>
      <rPr>
        <sz val="10"/>
        <color theme="1"/>
        <rFont val="Calibri"/>
        <family val="2"/>
      </rPr>
      <t>(2024)</t>
    </r>
  </si>
  <si>
    <r>
      <t xml:space="preserve">PAF for cases - Khreis </t>
    </r>
    <r>
      <rPr>
        <i/>
        <sz val="10"/>
        <color theme="1"/>
        <rFont val="Calibri"/>
        <family val="2"/>
      </rPr>
      <t>et al</t>
    </r>
    <r>
      <rPr>
        <sz val="10"/>
        <color theme="1"/>
        <rFont val="Calibri"/>
        <family val="2"/>
      </rPr>
      <t xml:space="preserve"> (2017) from HAPINZ = </t>
    </r>
  </si>
  <si>
    <r>
      <t xml:space="preserve">PAF for cases - Lin </t>
    </r>
    <r>
      <rPr>
        <i/>
        <sz val="10"/>
        <color theme="1"/>
        <rFont val="Calibri"/>
        <family val="2"/>
      </rPr>
      <t>et al</t>
    </r>
    <r>
      <rPr>
        <sz val="10"/>
        <color theme="1"/>
        <rFont val="Calibri"/>
        <family val="2"/>
      </rPr>
      <t xml:space="preserve"> (2013) = </t>
    </r>
  </si>
  <si>
    <r>
      <t xml:space="preserve">Denne </t>
    </r>
    <r>
      <rPr>
        <i/>
        <sz val="10"/>
        <rFont val="Calibri"/>
        <family val="2"/>
      </rPr>
      <t>et al</t>
    </r>
    <r>
      <rPr>
        <sz val="10"/>
        <rFont val="Calibri"/>
        <family val="2"/>
      </rPr>
      <t xml:space="preserve"> (2023) VoSL updated using CBAx methodology</t>
    </r>
  </si>
  <si>
    <r>
      <t xml:space="preserve">Denne et al (2023) VoSL used to update Kuschel </t>
    </r>
    <r>
      <rPr>
        <i/>
        <sz val="10"/>
        <rFont val="Calibri"/>
        <family val="2"/>
      </rPr>
      <t>et al</t>
    </r>
    <r>
      <rPr>
        <sz val="10"/>
        <rFont val="Calibri"/>
        <family val="2"/>
      </rPr>
      <t xml:space="preserve"> (2022) VoLY</t>
    </r>
  </si>
  <si>
    <r>
      <t xml:space="preserve">Chakraborty </t>
    </r>
    <r>
      <rPr>
        <i/>
        <sz val="10"/>
        <color theme="1"/>
        <rFont val="Calibri"/>
        <family val="2"/>
      </rPr>
      <t>et al</t>
    </r>
    <r>
      <rPr>
        <sz val="10"/>
        <color theme="1"/>
        <rFont val="Calibri"/>
        <family val="2"/>
      </rPr>
      <t xml:space="preserve"> (2020).   Indoor Air Pollution from Residential Stoves: Examining the Flooding of Particulate Matter into Homes during Real-World Use. </t>
    </r>
  </si>
  <si>
    <r>
      <t xml:space="preserve">Denne </t>
    </r>
    <r>
      <rPr>
        <i/>
        <sz val="10"/>
        <color theme="1"/>
        <rFont val="Calibri"/>
        <family val="2"/>
      </rPr>
      <t xml:space="preserve">et al </t>
    </r>
    <r>
      <rPr>
        <sz val="10"/>
        <color theme="1"/>
        <rFont val="Calibri"/>
        <family val="2"/>
      </rPr>
      <t xml:space="preserve">(2023).  </t>
    </r>
    <r>
      <rPr>
        <i/>
        <sz val="10"/>
        <color theme="1"/>
        <rFont val="Calibri"/>
        <family val="2"/>
      </rPr>
      <t>Monetised benefits and costs manual (MBCM) parameter values: Results of a survey to derive values for road safety, travel time and reliability</t>
    </r>
    <r>
      <rPr>
        <sz val="10"/>
        <color theme="1"/>
        <rFont val="Calibri"/>
        <family val="2"/>
      </rPr>
      <t xml:space="preserve">. </t>
    </r>
  </si>
  <si>
    <r>
      <t xml:space="preserve">Hales </t>
    </r>
    <r>
      <rPr>
        <i/>
        <sz val="10"/>
        <color theme="1"/>
        <rFont val="Calibri"/>
        <family val="2"/>
      </rPr>
      <t>et al</t>
    </r>
    <r>
      <rPr>
        <sz val="10"/>
        <color theme="1"/>
        <rFont val="Calibri"/>
        <family val="2"/>
      </rPr>
      <t xml:space="preserve"> (2021).   Long term exposure to air pollution, mortality and morbidity in New Zealand: Cohort study.  </t>
    </r>
  </si>
  <si>
    <r>
      <t xml:space="preserve">Khreis </t>
    </r>
    <r>
      <rPr>
        <i/>
        <sz val="10"/>
        <color theme="1"/>
        <rFont val="Calibri"/>
        <family val="2"/>
      </rPr>
      <t>et al</t>
    </r>
    <r>
      <rPr>
        <sz val="10"/>
        <color theme="1"/>
        <rFont val="Calibri"/>
        <family val="2"/>
      </rPr>
      <t xml:space="preserve"> (2017).  Exposure to traffic-related air pollution and risk of development of childhood asthma: A systematic review and meta-analysis.  </t>
    </r>
  </si>
  <si>
    <r>
      <t xml:space="preserve">Kuschel </t>
    </r>
    <r>
      <rPr>
        <i/>
        <sz val="10"/>
        <color theme="1"/>
        <rFont val="Calibri"/>
        <family val="2"/>
      </rPr>
      <t xml:space="preserve">et al </t>
    </r>
    <r>
      <rPr>
        <sz val="10"/>
        <color theme="1"/>
        <rFont val="Calibri"/>
        <family val="2"/>
      </rPr>
      <t xml:space="preserve">(2022).  Health and air pollution in New Zealand 2016 (HAPINZ 3.0): Volume 2 – Detailed methodology.  </t>
    </r>
  </si>
  <si>
    <t xml:space="preserve">Ostro (1987).  Air pollution and morbidity revisited: A specification test. </t>
  </si>
  <si>
    <r>
      <t xml:space="preserve">Salthammer </t>
    </r>
    <r>
      <rPr>
        <i/>
        <sz val="10"/>
        <color theme="1"/>
        <rFont val="Calibri"/>
        <family val="2"/>
      </rPr>
      <t>et al</t>
    </r>
    <r>
      <rPr>
        <sz val="10"/>
        <color theme="1"/>
        <rFont val="Calibri"/>
        <family val="2"/>
      </rPr>
      <t xml:space="preserve"> (2014).  Impact of operating wood-burning fireplace ovens on indoor air quality.</t>
    </r>
  </si>
  <si>
    <r>
      <t xml:space="preserve">Vicente </t>
    </r>
    <r>
      <rPr>
        <i/>
        <sz val="10"/>
        <color theme="1"/>
        <rFont val="Calibri"/>
        <family val="2"/>
      </rPr>
      <t xml:space="preserve">et al </t>
    </r>
    <r>
      <rPr>
        <sz val="10"/>
        <color theme="1"/>
        <rFont val="Calibri"/>
        <family val="2"/>
      </rPr>
      <t>(2020).  Impact of wood combustion on indoor air quality.</t>
    </r>
  </si>
  <si>
    <r>
      <t xml:space="preserve">Wyss </t>
    </r>
    <r>
      <rPr>
        <i/>
        <sz val="10"/>
        <color theme="1"/>
        <rFont val="Calibri"/>
        <family val="2"/>
      </rPr>
      <t>et al</t>
    </r>
    <r>
      <rPr>
        <sz val="10"/>
        <color theme="1"/>
        <rFont val="Calibri"/>
        <family val="2"/>
      </rPr>
      <t xml:space="preserve"> (2016).  Particulate Matter 2.5 Exposure and Self-Reported Use of Wood Stoves and Other Indoor Combustion Sources in Urban Nonsmoking Homes in Norway. </t>
    </r>
  </si>
  <si>
    <r>
      <t xml:space="preserve">Barber &amp; Stenning (2023).  </t>
    </r>
    <r>
      <rPr>
        <i/>
        <sz val="10"/>
        <color theme="1"/>
        <rFont val="Calibri"/>
        <family val="2"/>
      </rPr>
      <t>New Zealand fuel and electricity total primary energy and life cycle greenhouse gas emission factors 2023</t>
    </r>
    <r>
      <rPr>
        <sz val="10"/>
        <color theme="1"/>
        <rFont val="Calibri"/>
        <family val="2"/>
      </rPr>
      <t xml:space="preserve">.  </t>
    </r>
  </si>
  <si>
    <t>Report by A Barber &amp; H Stenning, Agrilink New Zealand Ltd, August 2023.</t>
  </si>
  <si>
    <r>
      <t xml:space="preserve">ECan (2024).   </t>
    </r>
    <r>
      <rPr>
        <i/>
        <sz val="10"/>
        <color theme="1"/>
        <rFont val="Calibri"/>
        <family val="2"/>
      </rPr>
      <t>Canterbury Home Heating Emissions Database.</t>
    </r>
  </si>
  <si>
    <t>Available on request</t>
  </si>
  <si>
    <t>MS Access database developed for Canterbury Regional Council by Emission Impossible and M&amp;P Consulting, May 2024.</t>
  </si>
  <si>
    <t>ECan</t>
  </si>
  <si>
    <t>Canterbury Regional Council</t>
  </si>
  <si>
    <t xml:space="preserve">https://www.sei.org/tools/gap-global-air-pollution-forum-emission-manual/ </t>
  </si>
  <si>
    <t>Global Atmospheric Pollution Forum, May 2019.</t>
  </si>
  <si>
    <r>
      <t xml:space="preserve">GAPF (2019).  </t>
    </r>
    <r>
      <rPr>
        <i/>
        <sz val="10"/>
        <color theme="1"/>
        <rFont val="Calibri"/>
        <family val="2"/>
      </rPr>
      <t>Global Atmospheric Pollution Forum Air Pollutant Emission Inventory (GAP-EI) Manual and Workbook v7.5.1.</t>
    </r>
  </si>
  <si>
    <t>GAPF</t>
  </si>
  <si>
    <t>Global Atmospheric Pollution Forum</t>
  </si>
  <si>
    <t>a gas appliance used for cooking, also known as a gas hob or gas cooktop but not enclosed like a gas oven</t>
  </si>
  <si>
    <t>GAPF (2019)</t>
  </si>
  <si>
    <r>
      <t>This sheet presents the damage costs estimated per tonne of PM</t>
    </r>
    <r>
      <rPr>
        <vertAlign val="subscript"/>
        <sz val="10"/>
        <color theme="1"/>
        <rFont val="Calibri"/>
        <family val="2"/>
      </rPr>
      <t>2.5</t>
    </r>
    <r>
      <rPr>
        <sz val="10"/>
        <color theme="1"/>
        <rFont val="Calibri"/>
        <family val="2"/>
      </rPr>
      <t xml:space="preserve"> and NO</t>
    </r>
    <r>
      <rPr>
        <vertAlign val="subscript"/>
        <sz val="10"/>
        <color theme="1"/>
        <rFont val="Calibri"/>
        <family val="2"/>
      </rPr>
      <t>X</t>
    </r>
    <r>
      <rPr>
        <sz val="10"/>
        <color theme="1"/>
        <rFont val="Calibri"/>
        <family val="2"/>
      </rPr>
      <t xml:space="preserve"> emitted outdoors, in NZD as at June 2025</t>
    </r>
  </si>
  <si>
    <t>Pollutant</t>
  </si>
  <si>
    <t>Urban</t>
  </si>
  <si>
    <t>Rural</t>
  </si>
  <si>
    <t>NZ</t>
  </si>
  <si>
    <r>
      <t>PM</t>
    </r>
    <r>
      <rPr>
        <vertAlign val="subscript"/>
        <sz val="10"/>
        <rFont val="Calibri"/>
        <family val="2"/>
      </rPr>
      <t>2.5</t>
    </r>
  </si>
  <si>
    <r>
      <t>NO</t>
    </r>
    <r>
      <rPr>
        <vertAlign val="subscript"/>
        <sz val="10"/>
        <rFont val="Calibri"/>
        <family val="2"/>
      </rPr>
      <t>X</t>
    </r>
  </si>
  <si>
    <r>
      <t>SO</t>
    </r>
    <r>
      <rPr>
        <vertAlign val="subscript"/>
        <sz val="10"/>
        <rFont val="Calibri"/>
        <family val="2"/>
      </rPr>
      <t>2</t>
    </r>
  </si>
  <si>
    <t>Costs in $/tonne (at 2019)</t>
  </si>
  <si>
    <t xml:space="preserve">Original HAPINZ 3 damage costs </t>
  </si>
  <si>
    <t>(in $2019 and based on VoSL of $4,527,300)</t>
  </si>
  <si>
    <r>
      <t xml:space="preserve">Kuschel </t>
    </r>
    <r>
      <rPr>
        <i/>
        <sz val="10"/>
        <color theme="1"/>
        <rFont val="Calibri"/>
        <family val="2"/>
      </rPr>
      <t>et al</t>
    </r>
    <r>
      <rPr>
        <sz val="10"/>
        <color theme="1"/>
        <rFont val="Calibri"/>
        <family val="2"/>
      </rPr>
      <t xml:space="preserve"> (2022)</t>
    </r>
  </si>
  <si>
    <t xml:space="preserve">Revised damage costs </t>
  </si>
  <si>
    <t>(in $2025 and based on VoSL of $15,691,757)</t>
  </si>
  <si>
    <t>Costs in $/tonne (at 2025)</t>
  </si>
  <si>
    <t>Check factor</t>
  </si>
  <si>
    <r>
      <t xml:space="preserve">same as in </t>
    </r>
    <r>
      <rPr>
        <b/>
        <sz val="9"/>
        <color theme="1"/>
        <rFont val="Calibri"/>
        <family val="2"/>
      </rPr>
      <t>Social costs</t>
    </r>
    <r>
      <rPr>
        <sz val="9"/>
        <color theme="1"/>
        <rFont val="Calibri"/>
        <family val="2"/>
      </rPr>
      <t xml:space="preserve"> for morbidity effects</t>
    </r>
  </si>
  <si>
    <t>Wood burners - Ultra Low Emissions Burner Standard</t>
  </si>
  <si>
    <t>Assumed same as non-NES woodburner</t>
  </si>
  <si>
    <t>Assumed no outdoor emissions</t>
  </si>
  <si>
    <r>
      <t>NO</t>
    </r>
    <r>
      <rPr>
        <vertAlign val="subscript"/>
        <sz val="10"/>
        <rFont val="Calibri"/>
        <family val="2"/>
      </rPr>
      <t>2</t>
    </r>
    <r>
      <rPr>
        <sz val="10"/>
        <rFont val="Calibri"/>
        <family val="2"/>
      </rPr>
      <t xml:space="preserve"> assumed to be negligible indoors so set to zero</t>
    </r>
  </si>
  <si>
    <t>2015-2017 Average</t>
  </si>
  <si>
    <t xml:space="preserve">Premature mortality for all adults (30+ years) </t>
  </si>
  <si>
    <t xml:space="preserve">Years of life lost (YLL) for all adults (30+ years) </t>
  </si>
  <si>
    <t>Cardiovascular hospitalisations for all ages</t>
  </si>
  <si>
    <t>Respiratory hospitalisations for all ages</t>
  </si>
  <si>
    <t xml:space="preserve">  *Asthma/wheeze hospitalisations for 0-18 year olds</t>
  </si>
  <si>
    <t>Restricted activity days for all ages</t>
  </si>
  <si>
    <t xml:space="preserve">Asthma prevalence for 0-18 year olds </t>
  </si>
  <si>
    <t>Estimated using a RR not via PAF</t>
  </si>
  <si>
    <r>
      <t xml:space="preserve">Kuschel </t>
    </r>
    <r>
      <rPr>
        <i/>
        <sz val="10"/>
        <rFont val="Calibri"/>
        <family val="2"/>
      </rPr>
      <t>et al</t>
    </r>
    <r>
      <rPr>
        <sz val="10"/>
        <rFont val="Calibri"/>
        <family val="2"/>
      </rPr>
      <t xml:space="preserve"> (2022), in HAPINZ 3.0</t>
    </r>
  </si>
  <si>
    <t>Used for PAF</t>
  </si>
  <si>
    <t>Population in 2016</t>
  </si>
  <si>
    <t>Total</t>
  </si>
  <si>
    <t>All adults (30+ years)</t>
  </si>
  <si>
    <t>All children (0-18 years)</t>
  </si>
  <si>
    <t>2016 Total</t>
  </si>
  <si>
    <t xml:space="preserve">This sheet presents the number of adults and children in a typical household (HH), with low/high values indicated, together with relevant health incidence/prevalence data for all health outcomes in this model. </t>
  </si>
  <si>
    <t>Health Incidence in 2016 based on 3-yr average</t>
  </si>
  <si>
    <t>StatsNZ (2021)</t>
  </si>
  <si>
    <t>Low for single HH, High for extended family</t>
  </si>
  <si>
    <t>Low for no kids, High for double the average</t>
  </si>
  <si>
    <t>No of children, default based on average (1.9 where present), low based no kids (~67% of all HH), high assumed default doubled</t>
  </si>
  <si>
    <t>No of adults, default based on couple (~57% of all HH), low based on single HH, high based on extended family (17.2% of all HH)</t>
  </si>
  <si>
    <t>Household Demographics in 2018</t>
  </si>
  <si>
    <r>
      <t xml:space="preserve">StatsNZ (2021).  </t>
    </r>
    <r>
      <rPr>
        <i/>
        <sz val="10"/>
        <color theme="1"/>
        <rFont val="Calibri"/>
        <family val="2"/>
      </rPr>
      <t>New data shows 1 in 9 children under the age of five lives in a multi-family household.</t>
    </r>
    <r>
      <rPr>
        <sz val="10"/>
        <color theme="1"/>
        <rFont val="Calibri"/>
        <family val="2"/>
      </rPr>
      <t xml:space="preserve">  </t>
    </r>
  </si>
  <si>
    <t>Information release, StatisticsNZ Tatauranga Aotearoa, updated 29 March 2021.</t>
  </si>
  <si>
    <t>https://www.stats.govt.nz/news/new-data-shows-1-in-9-children-under-the-age-of-five-lives-in-a-multi-family-household/</t>
  </si>
  <si>
    <t>Total Cases from MoH data used HAPINZ 3</t>
  </si>
  <si>
    <t>2016 Census data used in HAPINZ 3</t>
  </si>
  <si>
    <t>For health outcome with ERFs</t>
  </si>
  <si>
    <t>For health outcome with RRs</t>
  </si>
  <si>
    <t>W/burner type 1a</t>
  </si>
  <si>
    <t>Open fire</t>
  </si>
  <si>
    <t>W/burner type 1b</t>
  </si>
  <si>
    <t>Non-NES</t>
  </si>
  <si>
    <t>NES Compliant</t>
  </si>
  <si>
    <t>W/burner type 2</t>
  </si>
  <si>
    <t xml:space="preserve">W/burner type 3 </t>
  </si>
  <si>
    <t>Ultra-low emissions</t>
  </si>
  <si>
    <t>W/pellet burner</t>
  </si>
  <si>
    <r>
      <t xml:space="preserve">per </t>
    </r>
    <r>
      <rPr>
        <b/>
        <i/>
        <sz val="10"/>
        <color theme="1"/>
        <rFont val="Calibri"/>
        <family val="2"/>
      </rPr>
      <t>X</t>
    </r>
    <r>
      <rPr>
        <b/>
        <sz val="10"/>
        <color theme="1"/>
        <rFont val="Calibri"/>
        <family val="2"/>
      </rPr>
      <t xml:space="preserve"> µg/m3</t>
    </r>
  </si>
  <si>
    <r>
      <t>PM</t>
    </r>
    <r>
      <rPr>
        <b/>
        <vertAlign val="subscript"/>
        <sz val="10"/>
        <color theme="5"/>
        <rFont val="Calibri"/>
        <family val="2"/>
      </rPr>
      <t>2.5</t>
    </r>
    <r>
      <rPr>
        <b/>
        <sz val="10"/>
        <color theme="5"/>
        <rFont val="Calibri"/>
        <family val="2"/>
      </rPr>
      <t xml:space="preserve"> annual increment (µg/m</t>
    </r>
    <r>
      <rPr>
        <b/>
        <vertAlign val="superscript"/>
        <sz val="10"/>
        <color theme="5"/>
        <rFont val="Calibri"/>
        <family val="2"/>
      </rPr>
      <t>3</t>
    </r>
    <r>
      <rPr>
        <b/>
        <sz val="10"/>
        <color theme="5"/>
        <rFont val="Calibri"/>
        <family val="2"/>
      </rPr>
      <t>)</t>
    </r>
  </si>
  <si>
    <r>
      <t>NO</t>
    </r>
    <r>
      <rPr>
        <b/>
        <vertAlign val="subscript"/>
        <sz val="10"/>
        <color theme="7" tint="-0.249977111117893"/>
        <rFont val="Calibri"/>
        <family val="2"/>
      </rPr>
      <t>2</t>
    </r>
    <r>
      <rPr>
        <b/>
        <sz val="10"/>
        <color theme="7" tint="-0.249977111117893"/>
        <rFont val="Calibri"/>
        <family val="2"/>
      </rPr>
      <t xml:space="preserve"> annual increment (µg/m</t>
    </r>
    <r>
      <rPr>
        <b/>
        <vertAlign val="superscript"/>
        <sz val="10"/>
        <color theme="7" tint="-0.249977111117893"/>
        <rFont val="Calibri"/>
        <family val="2"/>
      </rPr>
      <t>3</t>
    </r>
    <r>
      <rPr>
        <b/>
        <sz val="10"/>
        <color theme="7" tint="-0.249977111117893"/>
        <rFont val="Calibri"/>
        <family val="2"/>
      </rPr>
      <t>)</t>
    </r>
  </si>
  <si>
    <t>Health Outcomes Cases per household</t>
  </si>
  <si>
    <t>Tot cases</t>
  </si>
  <si>
    <t>Tot pop</t>
  </si>
  <si>
    <t>H'hold pop</t>
  </si>
  <si>
    <t xml:space="preserve">n/a   </t>
  </si>
  <si>
    <t>excl asthma hospitalisations 0-18 yrs</t>
  </si>
  <si>
    <t>Indoor % of Tot</t>
  </si>
  <si>
    <t>Outdoor % of Tot</t>
  </si>
  <si>
    <t>Scenario - user selection</t>
  </si>
  <si>
    <t>Basecase - default values</t>
  </si>
  <si>
    <t>Cost per case$</t>
  </si>
  <si>
    <t>HH comp &amp; Health</t>
  </si>
  <si>
    <t>Household compositions &amp; Health data</t>
  </si>
  <si>
    <t>Report tables</t>
  </si>
  <si>
    <t>This sheet generates/presents the tables used in the report.</t>
  </si>
  <si>
    <t>Generates/presents the tables used in the report.</t>
  </si>
  <si>
    <t>Summarises the parameters covered in this model (e.g. appliances, pollutants, health outcomes, base years for data etc.).</t>
  </si>
  <si>
    <t>kg emitted per yr outside</t>
  </si>
  <si>
    <r>
      <t>NO</t>
    </r>
    <r>
      <rPr>
        <b/>
        <vertAlign val="subscript"/>
        <sz val="10"/>
        <color theme="7" tint="-0.249977111117893"/>
        <rFont val="Calibri"/>
        <family val="2"/>
      </rPr>
      <t>X</t>
    </r>
  </si>
  <si>
    <r>
      <t xml:space="preserve">Note </t>
    </r>
    <r>
      <rPr>
        <b/>
        <u/>
        <sz val="10"/>
        <color rgb="FFFF0000"/>
        <rFont val="Calibri"/>
        <family val="2"/>
      </rPr>
      <t>not</t>
    </r>
    <r>
      <rPr>
        <b/>
        <sz val="10"/>
        <color rgb="FFFF0000"/>
        <rFont val="Calibri"/>
        <family val="2"/>
      </rPr>
      <t xml:space="preserve"> NO</t>
    </r>
    <r>
      <rPr>
        <b/>
        <vertAlign val="subscript"/>
        <sz val="10"/>
        <color rgb="FFFF0000"/>
        <rFont val="Calibri"/>
        <family val="2"/>
      </rPr>
      <t>2</t>
    </r>
  </si>
  <si>
    <r>
      <t>No outdoor PM</t>
    </r>
    <r>
      <rPr>
        <vertAlign val="subscript"/>
        <sz val="10"/>
        <rFont val="Calibri"/>
        <family val="2"/>
      </rPr>
      <t>2.5</t>
    </r>
    <r>
      <rPr>
        <sz val="10"/>
        <rFont val="Calibri"/>
        <family val="2"/>
      </rPr>
      <t xml:space="preserve"> emissions</t>
    </r>
  </si>
  <si>
    <r>
      <t>Outdoor NOx emissions not estimated as indoors PM</t>
    </r>
    <r>
      <rPr>
        <vertAlign val="subscript"/>
        <sz val="10"/>
        <rFont val="Calibri"/>
        <family val="2"/>
      </rPr>
      <t xml:space="preserve">2.5 </t>
    </r>
    <r>
      <rPr>
        <sz val="10"/>
        <rFont val="Calibri"/>
        <family val="2"/>
      </rPr>
      <t>only</t>
    </r>
  </si>
  <si>
    <r>
      <t>No outdoor NO</t>
    </r>
    <r>
      <rPr>
        <vertAlign val="subscript"/>
        <sz val="10"/>
        <rFont val="Calibri"/>
        <family val="2"/>
      </rPr>
      <t>X</t>
    </r>
    <r>
      <rPr>
        <sz val="10"/>
        <rFont val="Calibri"/>
        <family val="2"/>
      </rPr>
      <t xml:space="preserve"> emissions</t>
    </r>
  </si>
  <si>
    <t>Assumed open fire &amp; non-NES the same in ECan (2024)</t>
  </si>
  <si>
    <t>Based on annual estimated fuel use &amp; emissions from ECan (2024)</t>
  </si>
  <si>
    <r>
      <t>No outdoor PM</t>
    </r>
    <r>
      <rPr>
        <vertAlign val="subscript"/>
        <sz val="10"/>
        <rFont val="Calibri"/>
        <family val="2"/>
      </rPr>
      <t>2.5</t>
    </r>
    <r>
      <rPr>
        <sz val="10"/>
        <rFont val="Calibri"/>
        <family val="2"/>
      </rPr>
      <t xml:space="preserve"> emissions estimated, likely negligible</t>
    </r>
  </si>
  <si>
    <r>
      <t>No outdoor NO</t>
    </r>
    <r>
      <rPr>
        <vertAlign val="subscript"/>
        <sz val="10"/>
        <rFont val="Calibri"/>
        <family val="2"/>
      </rPr>
      <t>X</t>
    </r>
    <r>
      <rPr>
        <sz val="10"/>
        <rFont val="Calibri"/>
        <family val="2"/>
      </rPr>
      <t xml:space="preserve"> emissions, assumed all NO</t>
    </r>
    <r>
      <rPr>
        <vertAlign val="subscript"/>
        <sz val="10"/>
        <rFont val="Calibri"/>
        <family val="2"/>
      </rPr>
      <t>X</t>
    </r>
    <r>
      <rPr>
        <sz val="10"/>
        <rFont val="Calibri"/>
        <family val="2"/>
      </rPr>
      <t xml:space="preserve"> released indoors</t>
    </r>
  </si>
  <si>
    <r>
      <t xml:space="preserve">Puzzolo et al (2024) stated the small increased risk of asthma in children for use of gas vs electricity was not significant (OR 1.09, 0.99-1.19, </t>
    </r>
    <r>
      <rPr>
        <i/>
        <sz val="10"/>
        <color theme="1"/>
        <rFont val="Calibri"/>
        <family val="2"/>
      </rPr>
      <t>p</t>
    </r>
    <r>
      <rPr>
        <sz val="10"/>
        <color theme="1"/>
        <rFont val="Calibri"/>
        <family val="2"/>
      </rPr>
      <t xml:space="preserve">=0.071).  </t>
    </r>
    <r>
      <rPr>
        <i/>
        <sz val="10"/>
        <color theme="1"/>
        <rFont val="Calibri"/>
        <family val="2"/>
      </rPr>
      <t>p</t>
    </r>
    <r>
      <rPr>
        <sz val="10"/>
        <color theme="1"/>
        <rFont val="Calibri"/>
        <family val="2"/>
      </rPr>
      <t xml:space="preserve"> would have to be 0.05 or smaller to be statistically significant.</t>
    </r>
  </si>
  <si>
    <t>However, it can be used as a reality check.</t>
  </si>
  <si>
    <t>Cross check of appropriateness of child asthma prevalence ERF</t>
  </si>
  <si>
    <t>UrbanSouthland</t>
  </si>
  <si>
    <t>Otago1</t>
  </si>
  <si>
    <t>UrbanOtago</t>
  </si>
  <si>
    <t>RuralSI</t>
  </si>
  <si>
    <t>UrbanCanterbury</t>
  </si>
  <si>
    <t>UrbanWestCoast</t>
  </si>
  <si>
    <t>RuralWestCoast</t>
  </si>
  <si>
    <t>UrbanUpperSouth</t>
  </si>
  <si>
    <t>RuralUpperSouth</t>
  </si>
  <si>
    <t>UrbanNIClimate3</t>
  </si>
  <si>
    <t>RuralNIClimate3</t>
  </si>
  <si>
    <t>RuralNI</t>
  </si>
  <si>
    <t>UrbanNI</t>
  </si>
  <si>
    <t>UrbanClimate1</t>
  </si>
  <si>
    <t>RuralClimate1</t>
  </si>
  <si>
    <t>Timaru</t>
  </si>
  <si>
    <t>Christchurch</t>
  </si>
  <si>
    <t>Auckland9</t>
  </si>
  <si>
    <t>Auckland7</t>
  </si>
  <si>
    <t>Auckland5</t>
  </si>
  <si>
    <t>Auckland4</t>
  </si>
  <si>
    <t>Auckland3</t>
  </si>
  <si>
    <t>Auckland2</t>
  </si>
  <si>
    <t>Auckland1</t>
  </si>
  <si>
    <t>Masterton</t>
  </si>
  <si>
    <t>Tokoroa</t>
  </si>
  <si>
    <t>Hamilton</t>
  </si>
  <si>
    <t>HavelockNorth</t>
  </si>
  <si>
    <t>Napier</t>
  </si>
  <si>
    <t>Hastings</t>
  </si>
  <si>
    <t>Taihape</t>
  </si>
  <si>
    <t>Taumarunui</t>
  </si>
  <si>
    <t>Reefton</t>
  </si>
  <si>
    <t>Blenheim</t>
  </si>
  <si>
    <t>Richmond</t>
  </si>
  <si>
    <t>Invercargill</t>
  </si>
  <si>
    <t>Gore</t>
  </si>
  <si>
    <t>Taupo</t>
  </si>
  <si>
    <t>Nelson Airshed C</t>
  </si>
  <si>
    <t>Nelson Airshed B2</t>
  </si>
  <si>
    <t>Nelson Airshed B1</t>
  </si>
  <si>
    <t>NelsonA</t>
  </si>
  <si>
    <t>Proportion of daily winter (July) emissions per month</t>
  </si>
  <si>
    <t>May</t>
  </si>
  <si>
    <t>average</t>
  </si>
  <si>
    <t>low</t>
  </si>
  <si>
    <t>high</t>
  </si>
  <si>
    <r>
      <t xml:space="preserve">Vicente </t>
    </r>
    <r>
      <rPr>
        <i/>
        <sz val="10"/>
        <rFont val="Calibri"/>
        <family val="2"/>
      </rPr>
      <t xml:space="preserve">et al </t>
    </r>
    <r>
      <rPr>
        <sz val="10"/>
        <rFont val="Calibri"/>
        <family val="2"/>
      </rPr>
      <t>(2020) for Default, with Low /High based on 95% CIs</t>
    </r>
  </si>
  <si>
    <r>
      <t xml:space="preserve">Avg Vicente </t>
    </r>
    <r>
      <rPr>
        <i/>
        <sz val="10"/>
        <rFont val="Calibri"/>
        <family val="2"/>
      </rPr>
      <t>et al</t>
    </r>
    <r>
      <rPr>
        <sz val="10"/>
        <rFont val="Calibri"/>
        <family val="2"/>
      </rPr>
      <t xml:space="preserve"> (2020), Fleisch </t>
    </r>
    <r>
      <rPr>
        <i/>
        <sz val="10"/>
        <rFont val="Calibri"/>
        <family val="2"/>
      </rPr>
      <t xml:space="preserve">et al </t>
    </r>
    <r>
      <rPr>
        <sz val="10"/>
        <rFont val="Calibri"/>
        <family val="2"/>
      </rPr>
      <t xml:space="preserve">(2019) &amp; Wyss </t>
    </r>
    <r>
      <rPr>
        <i/>
        <sz val="10"/>
        <rFont val="Calibri"/>
        <family val="2"/>
      </rPr>
      <t>et al</t>
    </r>
    <r>
      <rPr>
        <sz val="10"/>
        <rFont val="Calibri"/>
        <family val="2"/>
      </rPr>
      <t xml:space="preserve"> (2016) for Default, Vicente </t>
    </r>
    <r>
      <rPr>
        <i/>
        <sz val="10"/>
        <rFont val="Calibri"/>
        <family val="2"/>
      </rPr>
      <t>et al</t>
    </r>
    <r>
      <rPr>
        <sz val="10"/>
        <rFont val="Calibri"/>
        <family val="2"/>
      </rPr>
      <t xml:space="preserve"> (2020) for Low/High</t>
    </r>
  </si>
  <si>
    <r>
      <t xml:space="preserve">Avg of Chakraborty </t>
    </r>
    <r>
      <rPr>
        <i/>
        <sz val="10"/>
        <rFont val="Calibri"/>
        <family val="2"/>
      </rPr>
      <t>et al</t>
    </r>
    <r>
      <rPr>
        <sz val="10"/>
        <rFont val="Calibri"/>
        <family val="2"/>
      </rPr>
      <t xml:space="preserve"> (2020) &amp; Salthammer </t>
    </r>
    <r>
      <rPr>
        <i/>
        <sz val="10"/>
        <rFont val="Calibri"/>
        <family val="2"/>
      </rPr>
      <t>et al</t>
    </r>
    <r>
      <rPr>
        <sz val="10"/>
        <rFont val="Calibri"/>
        <family val="2"/>
      </rPr>
      <t xml:space="preserve"> (2014) for Default, Chakraborty </t>
    </r>
    <r>
      <rPr>
        <i/>
        <sz val="10"/>
        <rFont val="Calibri"/>
        <family val="2"/>
      </rPr>
      <t>et al</t>
    </r>
    <r>
      <rPr>
        <sz val="10"/>
        <rFont val="Calibri"/>
        <family val="2"/>
      </rPr>
      <t xml:space="preserve"> (2020) for Low/High</t>
    </r>
  </si>
  <si>
    <r>
      <t xml:space="preserve">Kashtan </t>
    </r>
    <r>
      <rPr>
        <i/>
        <sz val="10"/>
        <rFont val="Calibri"/>
        <family val="2"/>
      </rPr>
      <t>et al</t>
    </r>
    <r>
      <rPr>
        <sz val="10"/>
        <rFont val="Calibri"/>
        <family val="2"/>
      </rPr>
      <t xml:space="preserve"> (2024).  Nitrogen dioxide exposure, health outcomes, and associated demographic disparities due to gas and propane combustion by U.S. stoves.</t>
    </r>
  </si>
  <si>
    <r>
      <t xml:space="preserve">Y Kashtan, M Nicholson, C Finnegan, Z Ouyang, A Garg, E Lebel, S Rowland, D Michanowicz, J Herrera &amp; R Jackson, </t>
    </r>
    <r>
      <rPr>
        <i/>
        <sz val="10"/>
        <rFont val="Calibri"/>
        <family val="2"/>
      </rPr>
      <t>Science Advances</t>
    </r>
    <r>
      <rPr>
        <sz val="10"/>
        <rFont val="Calibri"/>
        <family val="2"/>
      </rPr>
      <t xml:space="preserve"> </t>
    </r>
    <r>
      <rPr>
        <b/>
        <sz val="10"/>
        <rFont val="Calibri"/>
        <family val="2"/>
      </rPr>
      <t>10</t>
    </r>
    <r>
      <rPr>
        <sz val="10"/>
        <rFont val="Calibri"/>
        <family val="2"/>
      </rPr>
      <t xml:space="preserve"> (18), 3 May 2024.</t>
    </r>
  </si>
  <si>
    <r>
      <t xml:space="preserve">W Lin, B Brunekreef &amp; U Gehring, </t>
    </r>
    <r>
      <rPr>
        <i/>
        <sz val="10"/>
        <rFont val="Calibri"/>
        <family val="2"/>
      </rPr>
      <t>Int J of Epidemiology</t>
    </r>
    <r>
      <rPr>
        <sz val="10"/>
        <rFont val="Calibri"/>
        <family val="2"/>
      </rPr>
      <t xml:space="preserve"> 2013 </t>
    </r>
    <r>
      <rPr>
        <b/>
        <sz val="10"/>
        <rFont val="Calibri"/>
        <family val="2"/>
      </rPr>
      <t>42</t>
    </r>
    <r>
      <rPr>
        <sz val="10"/>
        <rFont val="Calibri"/>
        <family val="2"/>
      </rPr>
      <t>:1724–1737, 20 August 2013.</t>
    </r>
  </si>
  <si>
    <r>
      <t xml:space="preserve">Puzzolo </t>
    </r>
    <r>
      <rPr>
        <i/>
        <sz val="10"/>
        <rFont val="Calibri"/>
        <family val="2"/>
      </rPr>
      <t>et al</t>
    </r>
    <r>
      <rPr>
        <sz val="10"/>
        <rFont val="Calibri"/>
        <family val="2"/>
      </rPr>
      <t xml:space="preserve"> (2024).  Estimated health effects from domestic use of gaseous fuels for cooking and heating in high-income, middle-income, and low-income countries: a systematic review and meta-analyses.</t>
    </r>
  </si>
  <si>
    <t>Jan</t>
  </si>
  <si>
    <t>Feb</t>
  </si>
  <si>
    <t>Mar</t>
  </si>
  <si>
    <t>Apr</t>
  </si>
  <si>
    <t>Jun</t>
  </si>
  <si>
    <t>Jul</t>
  </si>
  <si>
    <t>Aug</t>
  </si>
  <si>
    <t>Sep</t>
  </si>
  <si>
    <t>Oct</t>
  </si>
  <si>
    <t>Nov</t>
  </si>
  <si>
    <t>Dec</t>
  </si>
  <si>
    <t>Splits as above</t>
  </si>
  <si>
    <t>Splits as above &amp; assume conc'ns same as a NES-compliant burner as peaks caused by fuel loading</t>
  </si>
  <si>
    <t>Splits as above &amp; assume 1/3 ULEB default as door only opened for cleaning/ash removal</t>
  </si>
  <si>
    <t>Background on concentration estimates</t>
  </si>
  <si>
    <r>
      <t>Gillespie-Bennett</t>
    </r>
    <r>
      <rPr>
        <i/>
        <sz val="10"/>
        <rFont val="Calibri"/>
        <family val="2"/>
      </rPr>
      <t xml:space="preserve"> et al </t>
    </r>
    <r>
      <rPr>
        <sz val="10"/>
        <rFont val="Calibri"/>
        <family val="2"/>
      </rPr>
      <t>(2008) for Default, with Low/High based on 95% CIs on GMR, passive estimates unadjusted</t>
    </r>
  </si>
  <si>
    <r>
      <t>NO</t>
    </r>
    <r>
      <rPr>
        <b/>
        <vertAlign val="subscript"/>
        <sz val="11"/>
        <color theme="7" tint="-0.249977111117893"/>
        <rFont val="Calibri"/>
        <family val="2"/>
      </rPr>
      <t>X</t>
    </r>
    <r>
      <rPr>
        <b/>
        <sz val="11"/>
        <color theme="7" tint="-0.249977111117893"/>
        <rFont val="Calibri"/>
        <family val="2"/>
      </rPr>
      <t xml:space="preserve"> damage costs ($/tonne)</t>
    </r>
  </si>
  <si>
    <r>
      <t xml:space="preserve">Tables below from ECan (2024) </t>
    </r>
    <r>
      <rPr>
        <i/>
        <sz val="10"/>
        <color theme="1"/>
        <rFont val="Calibri"/>
        <family val="2"/>
      </rPr>
      <t>Home Heating Emissions Database</t>
    </r>
  </si>
  <si>
    <r>
      <t xml:space="preserve">Seasonal fuel use from Wilton </t>
    </r>
    <r>
      <rPr>
        <i/>
        <sz val="10"/>
        <rFont val="Calibri"/>
        <family val="2"/>
      </rPr>
      <t>et al</t>
    </r>
    <r>
      <rPr>
        <sz val="10"/>
        <rFont val="Calibri"/>
        <family val="2"/>
      </rPr>
      <t xml:space="preserve"> (2015)</t>
    </r>
  </si>
  <si>
    <t>https://data.mfe.govt.nz/document/11670-home-heating-emission-inventory-and-other-sources-evaluation-2015/</t>
  </si>
  <si>
    <t>Report by E Wilton, J Bluett &amp; R Chilton for Ministry for the Environment &amp; StatisticsNZ, 1 January 2015.</t>
  </si>
  <si>
    <r>
      <t xml:space="preserve">Wilton </t>
    </r>
    <r>
      <rPr>
        <i/>
        <sz val="10"/>
        <color theme="1"/>
        <rFont val="Calibri"/>
        <family val="2"/>
      </rPr>
      <t>et al</t>
    </r>
    <r>
      <rPr>
        <sz val="10"/>
        <color theme="1"/>
        <rFont val="Calibri"/>
        <family val="2"/>
      </rPr>
      <t xml:space="preserve"> (2015). </t>
    </r>
    <r>
      <rPr>
        <i/>
        <sz val="10"/>
        <color theme="1"/>
        <rFont val="Calibri"/>
        <family val="2"/>
      </rPr>
      <t xml:space="preserve"> Home heating emission inventory and other sources evaluation.</t>
    </r>
  </si>
  <si>
    <t>https://doi.org/10.1038/s41370-025-00762-6</t>
  </si>
  <si>
    <r>
      <t xml:space="preserve">Sun </t>
    </r>
    <r>
      <rPr>
        <i/>
        <sz val="10"/>
        <color theme="1"/>
        <rFont val="Calibri"/>
        <family val="2"/>
      </rPr>
      <t>et al</t>
    </r>
    <r>
      <rPr>
        <sz val="10"/>
        <color theme="1"/>
        <rFont val="Calibri"/>
        <family val="2"/>
      </rPr>
      <t xml:space="preserve"> (2025).  Associations between residential fossil fuel combustion and indoor concentrations of nitrogen dioxide, carbon monoxide, and aldehydes in Canadian homes.</t>
    </r>
  </si>
  <si>
    <r>
      <t xml:space="preserve">L Sun, MÈ Héroux, X Xu, &amp; A Wheeler,  </t>
    </r>
    <r>
      <rPr>
        <i/>
        <sz val="10"/>
        <color theme="1"/>
        <rFont val="Calibri"/>
        <family val="2"/>
      </rPr>
      <t>J Expo Sci Environ Epidemiol</t>
    </r>
    <r>
      <rPr>
        <sz val="10"/>
        <color theme="1"/>
        <rFont val="Calibri"/>
        <family val="2"/>
      </rPr>
      <t xml:space="preserve"> (2025), 14 March 2025. </t>
    </r>
  </si>
  <si>
    <r>
      <t xml:space="preserve">Kornatit </t>
    </r>
    <r>
      <rPr>
        <i/>
        <sz val="10"/>
        <color theme="1"/>
        <rFont val="Calibri"/>
        <family val="2"/>
      </rPr>
      <t>et al</t>
    </r>
    <r>
      <rPr>
        <sz val="10"/>
        <color theme="1"/>
        <rFont val="Calibri"/>
        <family val="2"/>
      </rPr>
      <t xml:space="preserve"> (2010).  Activity pattern and personal exposure to nitrogen dioxide in indoor and outdoor microenvironments.</t>
    </r>
  </si>
  <si>
    <t>https://doi.org/10.1016/j.envint.2009.09.004</t>
  </si>
  <si>
    <t>F</t>
  </si>
  <si>
    <t>fiscal costs</t>
  </si>
  <si>
    <t>costs that relate to the financial impact on public entities (like government)</t>
  </si>
  <si>
    <t>economic costs</t>
  </si>
  <si>
    <t>costs that consider the broader impact on the entire economy, including things like employment and wage effects</t>
  </si>
  <si>
    <t>Economic cost, Low scaled as per HAPINZ 3.0, High as per VoSL</t>
  </si>
  <si>
    <t>Fiscal cost, High/Low scaled as per HAPINZ 3.0</t>
  </si>
  <si>
    <t>economic</t>
  </si>
  <si>
    <t>fiscal</t>
  </si>
  <si>
    <t>*Asthma hospitalisation (subset of RHA)</t>
  </si>
  <si>
    <r>
      <t>PM</t>
    </r>
    <r>
      <rPr>
        <b/>
        <vertAlign val="subscript"/>
        <sz val="10"/>
        <color theme="5"/>
        <rFont val="Calibri"/>
        <family val="2"/>
      </rPr>
      <t>2.5</t>
    </r>
    <r>
      <rPr>
        <b/>
        <sz val="10"/>
        <color theme="5"/>
        <rFont val="Calibri"/>
        <family val="2"/>
      </rPr>
      <t xml:space="preserve"> Economic Costs (w VoSL)</t>
    </r>
  </si>
  <si>
    <r>
      <t>PM</t>
    </r>
    <r>
      <rPr>
        <vertAlign val="subscript"/>
        <sz val="10"/>
        <color theme="5"/>
        <rFont val="Calibri"/>
        <family val="2"/>
      </rPr>
      <t>2.5</t>
    </r>
    <r>
      <rPr>
        <sz val="10"/>
        <color theme="5"/>
        <rFont val="Calibri"/>
        <family val="2"/>
      </rPr>
      <t xml:space="preserve"> Economic Costs (w VoLY)</t>
    </r>
  </si>
  <si>
    <r>
      <t>PM</t>
    </r>
    <r>
      <rPr>
        <b/>
        <vertAlign val="subscript"/>
        <sz val="10"/>
        <color theme="5"/>
        <rFont val="Calibri"/>
        <family val="2"/>
      </rPr>
      <t>2.5</t>
    </r>
    <r>
      <rPr>
        <b/>
        <sz val="10"/>
        <color theme="5"/>
        <rFont val="Calibri"/>
        <family val="2"/>
      </rPr>
      <t xml:space="preserve"> Fiscal Costs</t>
    </r>
  </si>
  <si>
    <r>
      <t>PM</t>
    </r>
    <r>
      <rPr>
        <b/>
        <vertAlign val="subscript"/>
        <sz val="10"/>
        <color theme="5"/>
        <rFont val="Calibri"/>
        <family val="2"/>
      </rPr>
      <t>2.5</t>
    </r>
    <r>
      <rPr>
        <b/>
        <sz val="10"/>
        <color theme="5"/>
        <rFont val="Calibri"/>
        <family val="2"/>
      </rPr>
      <t xml:space="preserve"> Total Costs (w VoSL)</t>
    </r>
  </si>
  <si>
    <r>
      <t>NO</t>
    </r>
    <r>
      <rPr>
        <b/>
        <vertAlign val="subscript"/>
        <sz val="10"/>
        <color theme="7" tint="-0.249977111117893"/>
        <rFont val="Calibri"/>
        <family val="2"/>
      </rPr>
      <t>2</t>
    </r>
    <r>
      <rPr>
        <b/>
        <sz val="10"/>
        <color theme="7" tint="-0.249977111117893"/>
        <rFont val="Calibri"/>
        <family val="2"/>
      </rPr>
      <t xml:space="preserve"> Economic Costs (w VoSL)</t>
    </r>
  </si>
  <si>
    <r>
      <t>NO</t>
    </r>
    <r>
      <rPr>
        <vertAlign val="subscript"/>
        <sz val="10"/>
        <color theme="7" tint="-0.249977111117893"/>
        <rFont val="Calibri"/>
        <family val="2"/>
      </rPr>
      <t>2</t>
    </r>
    <r>
      <rPr>
        <sz val="10"/>
        <color theme="7" tint="-0.249977111117893"/>
        <rFont val="Calibri"/>
        <family val="2"/>
      </rPr>
      <t xml:space="preserve"> Economic Costs (w VoLY)</t>
    </r>
  </si>
  <si>
    <r>
      <t>NO</t>
    </r>
    <r>
      <rPr>
        <b/>
        <vertAlign val="subscript"/>
        <sz val="10"/>
        <color theme="7" tint="-0.249977111117893"/>
        <rFont val="Calibri"/>
        <family val="2"/>
      </rPr>
      <t>2</t>
    </r>
    <r>
      <rPr>
        <b/>
        <sz val="10"/>
        <color theme="7" tint="-0.249977111117893"/>
        <rFont val="Calibri"/>
        <family val="2"/>
      </rPr>
      <t xml:space="preserve"> Fiscal Costs</t>
    </r>
  </si>
  <si>
    <r>
      <t>NO</t>
    </r>
    <r>
      <rPr>
        <b/>
        <vertAlign val="subscript"/>
        <sz val="10"/>
        <color theme="7" tint="-0.249977111117893"/>
        <rFont val="Calibri"/>
        <family val="2"/>
      </rPr>
      <t>2</t>
    </r>
    <r>
      <rPr>
        <b/>
        <sz val="10"/>
        <color theme="7" tint="-0.249977111117893"/>
        <rFont val="Calibri"/>
        <family val="2"/>
      </rPr>
      <t xml:space="preserve"> Total Costs (w VoSL)</t>
    </r>
  </si>
  <si>
    <t>Costs</t>
  </si>
  <si>
    <t>This sheet contains the economic and fiscal costs estimated per health outcome (case), with their range, in NZD as at June 2025</t>
  </si>
  <si>
    <t>Split into economic and fiscal as follows:</t>
  </si>
  <si>
    <t>Economic costs in $/tonne (at 2025)</t>
  </si>
  <si>
    <t>Fiscal costs in $/tonne (at 2025)</t>
  </si>
  <si>
    <t>morbidity costs only so all fiscal</t>
  </si>
  <si>
    <t>morbidity costs only</t>
  </si>
  <si>
    <t>mortality costs only</t>
  </si>
  <si>
    <r>
      <t>PM</t>
    </r>
    <r>
      <rPr>
        <b/>
        <vertAlign val="subscript"/>
        <sz val="11"/>
        <color theme="5"/>
        <rFont val="Calibri"/>
        <family val="2"/>
      </rPr>
      <t>2.5</t>
    </r>
    <r>
      <rPr>
        <b/>
        <sz val="11"/>
        <color theme="5"/>
        <rFont val="Calibri"/>
        <family val="2"/>
      </rPr>
      <t xml:space="preserve"> costs ($/tonne)</t>
    </r>
  </si>
  <si>
    <t>Economic costs (Urban)</t>
  </si>
  <si>
    <t>Fiscal costs (Urban)</t>
  </si>
  <si>
    <t>Total costs (Urban)</t>
  </si>
  <si>
    <t>This model estimates the typical incremental economic and fiscal costs associated with household exposure to emissions from select indoor combustion appliances in New Zealand.</t>
  </si>
  <si>
    <t>The model estimates the typical incremental economic and fiscal costs associated with household exposure to emissions from select indoor combustion appliances in New Zealand.</t>
  </si>
  <si>
    <t>It also compares the total costs of indoor and outdoor emissions resulting from each appliance for context.</t>
  </si>
  <si>
    <t>Total costs</t>
  </si>
  <si>
    <t>Cost (as at June 2025)</t>
  </si>
  <si>
    <t>Economic cost, unlagged values, High/Low based on VoSL study</t>
  </si>
  <si>
    <t>Based on the costs per case from T Denne's Updated Economic Analysis using unlagged costs</t>
  </si>
  <si>
    <t>Indoor - Economic</t>
  </si>
  <si>
    <t>Indoor - Fiscal</t>
  </si>
  <si>
    <t>Outdoor - Economic</t>
  </si>
  <si>
    <t>Outdoor - Fiscal</t>
  </si>
  <si>
    <t>Indoor - Total</t>
  </si>
  <si>
    <t>Outdoor - Total</t>
  </si>
  <si>
    <t>This sheet compares the annual costs estimated for exposure to each indoor appliance for the basecase (default values) with those for the scenario (user selection).  The estimated indoor air quality impacts are also compared with the estimated outdoor air quality impacts for each appliance (where relevant).</t>
  </si>
  <si>
    <t>RR</t>
  </si>
  <si>
    <t>risk ratio</t>
  </si>
  <si>
    <r>
      <t>for Ministry for the Environment, Ministry of Health, Te Manat</t>
    </r>
    <r>
      <rPr>
        <sz val="10"/>
        <color theme="1"/>
        <rFont val="Aptos Narrow"/>
        <family val="2"/>
      </rPr>
      <t>ū</t>
    </r>
    <r>
      <rPr>
        <sz val="10"/>
        <color theme="1"/>
        <rFont val="Calibri"/>
        <family val="2"/>
      </rPr>
      <t xml:space="preserve"> Waka Ministry of Transport &amp; Waka Kotahi NZ Transport Agency, March 2022.</t>
    </r>
  </si>
  <si>
    <r>
      <t xml:space="preserve">C Kornartit, RS Sokh, MA Burton &amp; K Ravindra, </t>
    </r>
    <r>
      <rPr>
        <i/>
        <sz val="10"/>
        <color theme="1"/>
        <rFont val="Calibri"/>
        <family val="2"/>
      </rPr>
      <t>Env Int</t>
    </r>
    <r>
      <rPr>
        <sz val="10"/>
        <color theme="1"/>
        <rFont val="Calibri"/>
        <family val="2"/>
      </rPr>
      <t xml:space="preserve"> </t>
    </r>
    <r>
      <rPr>
        <b/>
        <sz val="10"/>
        <color theme="1"/>
        <rFont val="Calibri"/>
        <family val="2"/>
      </rPr>
      <t>36</t>
    </r>
    <r>
      <rPr>
        <sz val="10"/>
        <color theme="1"/>
        <rFont val="Calibri"/>
        <family val="2"/>
      </rPr>
      <t xml:space="preserve"> (2010): 36–45, January 2010.</t>
    </r>
  </si>
  <si>
    <r>
      <rPr>
        <i/>
        <sz val="10"/>
        <color theme="1"/>
        <rFont val="Calibri"/>
        <family val="2"/>
      </rPr>
      <t xml:space="preserve">Indoor Air </t>
    </r>
    <r>
      <rPr>
        <sz val="10"/>
        <color theme="1"/>
        <rFont val="Calibri"/>
        <family val="2"/>
      </rPr>
      <t xml:space="preserve">2008: </t>
    </r>
    <r>
      <rPr>
        <b/>
        <sz val="10"/>
        <color theme="1"/>
        <rFont val="Calibri"/>
        <family val="2"/>
      </rPr>
      <t>18</t>
    </r>
    <r>
      <rPr>
        <sz val="10"/>
        <color theme="1"/>
        <rFont val="Calibri"/>
        <family val="2"/>
      </rPr>
      <t>:521-528, 18 November 2008.</t>
    </r>
  </si>
  <si>
    <r>
      <t xml:space="preserve">R Chakraborty, J Heydon, M Mayfield &amp; L Mihaylova, </t>
    </r>
    <r>
      <rPr>
        <i/>
        <sz val="10"/>
        <color theme="1"/>
        <rFont val="Calibri"/>
        <family val="2"/>
      </rPr>
      <t>Atmosphere</t>
    </r>
    <r>
      <rPr>
        <sz val="10"/>
        <color theme="1"/>
        <rFont val="Calibri"/>
        <family val="2"/>
      </rPr>
      <t xml:space="preserve"> 2020, </t>
    </r>
    <r>
      <rPr>
        <b/>
        <sz val="10"/>
        <color theme="1"/>
        <rFont val="Calibri"/>
        <family val="2"/>
      </rPr>
      <t>11</t>
    </r>
    <r>
      <rPr>
        <sz val="10"/>
        <color theme="1"/>
        <rFont val="Calibri"/>
        <family val="2"/>
      </rPr>
      <t>(12), 1326, 7 December 2020.</t>
    </r>
  </si>
  <si>
    <r>
      <t xml:space="preserve">Treasury (2024).  </t>
    </r>
    <r>
      <rPr>
        <i/>
        <sz val="10"/>
        <color theme="1"/>
        <rFont val="Calibri"/>
        <family val="2"/>
      </rPr>
      <t xml:space="preserve">CBAx Spreadsheet Model. </t>
    </r>
    <r>
      <rPr>
        <sz val="10"/>
        <color theme="1"/>
        <rFont val="Calibri"/>
        <family val="2"/>
      </rPr>
      <t>Excel spreadsheet model, The Treasury, New Zealand, November 2024.</t>
    </r>
  </si>
  <si>
    <t xml:space="preserve">https://www.treasury.govt.nz/publications/guide/cbax-spreadsheet-model </t>
  </si>
  <si>
    <t>Economic costs (NZ)</t>
  </si>
  <si>
    <t>Fiscal costs (NZ)</t>
  </si>
  <si>
    <t>Total costs (NZ)</t>
  </si>
  <si>
    <t>Outdoor air pollution impacts (NZ average costs in $ as at 2025)</t>
  </si>
  <si>
    <t>Outdoor air pollution impacts (Rural costs in $ as at 2025)</t>
  </si>
  <si>
    <t>Economic costs (Rural)</t>
  </si>
  <si>
    <t>Fiscal costs (Rural)</t>
  </si>
  <si>
    <t>Total costs (Rural)</t>
  </si>
  <si>
    <t>Outdoor air pollution impacts (Urban costs in $ as at 2025)</t>
  </si>
  <si>
    <r>
      <t>Annual Indoor Air Pollution (PM</t>
    </r>
    <r>
      <rPr>
        <b/>
        <vertAlign val="subscript"/>
        <sz val="10"/>
        <color rgb="FF000000"/>
        <rFont val="Calibri"/>
        <family val="2"/>
      </rPr>
      <t>2.5</t>
    </r>
    <r>
      <rPr>
        <b/>
        <sz val="10"/>
        <color rgb="FF000000"/>
        <rFont val="Calibri"/>
        <family val="2"/>
      </rPr>
      <t xml:space="preserve"> + NO</t>
    </r>
    <r>
      <rPr>
        <b/>
        <vertAlign val="subscript"/>
        <sz val="10"/>
        <color rgb="FF000000"/>
        <rFont val="Calibri"/>
        <family val="2"/>
      </rPr>
      <t>2</t>
    </r>
    <r>
      <rPr>
        <b/>
        <sz val="10"/>
        <color rgb="FF000000"/>
        <rFont val="Calibri"/>
        <family val="2"/>
      </rPr>
      <t>) Costs (2025$)</t>
    </r>
  </si>
  <si>
    <t>Economic</t>
  </si>
  <si>
    <t>Fiscal</t>
  </si>
  <si>
    <t>Wood burner type 1b (non-NES)</t>
  </si>
  <si>
    <t>Wood burner type 3 (ultra-low emissions)</t>
  </si>
  <si>
    <r>
      <t>Annual Outdoor Air Pollution (PM</t>
    </r>
    <r>
      <rPr>
        <b/>
        <vertAlign val="subscript"/>
        <sz val="10"/>
        <color rgb="FF000000"/>
        <rFont val="Calibri"/>
        <family val="2"/>
      </rPr>
      <t>2.5</t>
    </r>
    <r>
      <rPr>
        <b/>
        <sz val="10"/>
        <color rgb="FF000000"/>
        <rFont val="Calibri"/>
        <family val="2"/>
      </rPr>
      <t xml:space="preserve"> + NO</t>
    </r>
    <r>
      <rPr>
        <b/>
        <vertAlign val="subscript"/>
        <sz val="10"/>
        <color rgb="FF000000"/>
        <rFont val="Calibri"/>
        <family val="2"/>
      </rPr>
      <t>X</t>
    </r>
    <r>
      <rPr>
        <b/>
        <sz val="10"/>
        <color rgb="FF000000"/>
        <rFont val="Calibri"/>
        <family val="2"/>
      </rPr>
      <t>) Costs (2025$)</t>
    </r>
  </si>
  <si>
    <t>Central</t>
  </si>
  <si>
    <t>% Diff</t>
  </si>
  <si>
    <t>Low/High results hard copied</t>
  </si>
  <si>
    <r>
      <t>Total (PM</t>
    </r>
    <r>
      <rPr>
        <b/>
        <vertAlign val="subscript"/>
        <sz val="10"/>
        <rFont val="Calibri"/>
        <family val="2"/>
      </rPr>
      <t>2.5</t>
    </r>
    <r>
      <rPr>
        <b/>
        <sz val="10"/>
        <rFont val="Calibri"/>
        <family val="2"/>
      </rPr>
      <t>+NO</t>
    </r>
    <r>
      <rPr>
        <b/>
        <vertAlign val="subscript"/>
        <sz val="10"/>
        <rFont val="Calibri"/>
        <family val="2"/>
      </rPr>
      <t>2</t>
    </r>
    <r>
      <rPr>
        <b/>
        <sz val="10"/>
        <rFont val="Calibri"/>
        <family val="2"/>
      </rPr>
      <t>)</t>
    </r>
  </si>
  <si>
    <t>Total Annual Indoor Air Pollution Costs (2025$)</t>
  </si>
  <si>
    <t>Introduction and scenario selection</t>
  </si>
  <si>
    <t xml:space="preserve">Allows users to test different values for exposure (concentration &amp; duration) and  health outcomes (relative risk factors &amp; costs) for each indoor combustion appliance. </t>
  </si>
  <si>
    <t>Each parameter defaults to the central (best) estimate, with reasonable low/ high values also shown.</t>
  </si>
  <si>
    <t xml:space="preserve">Compares the annual costs estimated for exposure to each indoor appliance for the basecase (default values) with those for the scenario (user selection).  </t>
  </si>
  <si>
    <t>The estimated indoor air quality impacts are also compared with the estimated outdoor air quality impacts for each appliance (where relevant).</t>
  </si>
  <si>
    <t>For context, this model also compares the total costs of indoor and outdoor emissions from each appliance.</t>
  </si>
  <si>
    <t>Note: Some of the values shown have been hard copied from the scenario modelling</t>
  </si>
  <si>
    <t>Note: The outdoor air quality impacts are calculated using New Zealand (average exposure) damage costs</t>
  </si>
  <si>
    <t>Note: The assumptions for each category  are shown in the individual data/assumptions sheets later in this workbook.  The low, high or other values can be used for sensitivity testing.</t>
  </si>
  <si>
    <t>Note: The source for each ERF is shown in this sheet and described in full in the References worksheet.</t>
  </si>
  <si>
    <t>Note: The sources used to estimate each social cost are shown in this sheet and described in full in the References worksheet.  All assumptions are clearly stated.</t>
  </si>
  <si>
    <t>Note: The sources used to estimate each increment are shown in this sheet and described in full in the References worksheet.  All assumptions are clearly stated.</t>
  </si>
  <si>
    <t xml:space="preserve">Note: The sources and assumption used to estimate typical household composition and baseline health outcomes are shown in this sheet and described in full in the References worksheet.  </t>
  </si>
  <si>
    <t>Note: The source for each fuel/emission factor is shown in this sheet and described in full in the References worksheet.</t>
  </si>
  <si>
    <t>Note: The sources used to update each damage cost are shown in this sheet and described in full in the References worksheet.  All assumptions are clearly stated.</t>
  </si>
  <si>
    <t>Note: Total costs  for each appliance (in $ as at 2025) are estimated using damage costs split into economic and fiscal costs for NZ average, Rural and Urban exposure.</t>
  </si>
  <si>
    <r>
      <t>PM</t>
    </r>
    <r>
      <rPr>
        <b/>
        <vertAlign val="subscript"/>
        <sz val="10"/>
        <color theme="5"/>
        <rFont val="Aptos"/>
        <family val="2"/>
      </rPr>
      <t>2.5</t>
    </r>
  </si>
  <si>
    <r>
      <t>NO</t>
    </r>
    <r>
      <rPr>
        <b/>
        <vertAlign val="subscript"/>
        <sz val="10"/>
        <color theme="7" tint="-0.249977111117893"/>
        <rFont val="Aptos"/>
        <family val="2"/>
      </rPr>
      <t>2</t>
    </r>
  </si>
  <si>
    <t xml:space="preserve">This sheet allows users to test different values for exposure (concentration &amp; duration) and  health outcomes (relative risk factors &amp; costs) for each indoor combustion appliance.  </t>
  </si>
  <si>
    <r>
      <t>Economic and fiscal costs estimated per health outcome (case), with their range, in NZD</t>
    </r>
    <r>
      <rPr>
        <i/>
        <sz val="11"/>
        <rFont val="Calibri"/>
        <family val="2"/>
      </rPr>
      <t xml:space="preserve"> </t>
    </r>
    <r>
      <rPr>
        <sz val="11"/>
        <rFont val="Calibri"/>
        <family val="2"/>
      </rPr>
      <t>as at June 2025</t>
    </r>
  </si>
  <si>
    <r>
      <t>Typical annual wood and gas used by the indoor combustion appliances with estimates of PM</t>
    </r>
    <r>
      <rPr>
        <vertAlign val="subscript"/>
        <sz val="11"/>
        <color theme="1"/>
        <rFont val="Calibri"/>
        <family val="2"/>
      </rPr>
      <t>2.5</t>
    </r>
    <r>
      <rPr>
        <sz val="11"/>
        <color theme="1"/>
        <rFont val="Calibri"/>
        <family val="2"/>
      </rPr>
      <t xml:space="preserve"> &amp; NO</t>
    </r>
    <r>
      <rPr>
        <vertAlign val="subscript"/>
        <sz val="11"/>
        <color theme="1"/>
        <rFont val="Calibri"/>
        <family val="2"/>
      </rPr>
      <t>X</t>
    </r>
    <r>
      <rPr>
        <sz val="11"/>
        <color theme="1"/>
        <rFont val="Calibri"/>
        <family val="2"/>
      </rPr>
      <t xml:space="preserve"> emitted outdoors </t>
    </r>
  </si>
  <si>
    <r>
      <t>Damage costs estimated per tonne of PM</t>
    </r>
    <r>
      <rPr>
        <vertAlign val="subscript"/>
        <sz val="11"/>
        <color theme="1"/>
        <rFont val="Calibri"/>
        <family val="2"/>
      </rPr>
      <t>2.5</t>
    </r>
    <r>
      <rPr>
        <sz val="11"/>
        <color theme="1"/>
        <rFont val="Calibri"/>
        <family val="2"/>
      </rPr>
      <t xml:space="preserve"> and NO</t>
    </r>
    <r>
      <rPr>
        <vertAlign val="subscript"/>
        <sz val="11"/>
        <color theme="1"/>
        <rFont val="Calibri"/>
        <family val="2"/>
      </rPr>
      <t>X</t>
    </r>
    <r>
      <rPr>
        <sz val="11"/>
        <color theme="1"/>
        <rFont val="Calibri"/>
        <family val="2"/>
      </rPr>
      <t xml:space="preserve"> emitted, in NZD</t>
    </r>
    <r>
      <rPr>
        <i/>
        <sz val="11"/>
        <rFont val="Calibri"/>
        <family val="2"/>
      </rPr>
      <t xml:space="preserve"> </t>
    </r>
    <r>
      <rPr>
        <sz val="11"/>
        <rFont val="Calibri"/>
        <family val="2"/>
      </rPr>
      <t>as at June 2025</t>
    </r>
  </si>
  <si>
    <r>
      <t>PM</t>
    </r>
    <r>
      <rPr>
        <vertAlign val="subscript"/>
        <sz val="11"/>
        <color theme="1"/>
        <rFont val="Calibri"/>
        <family val="2"/>
      </rPr>
      <t>2.5</t>
    </r>
  </si>
  <si>
    <r>
      <t>NO</t>
    </r>
    <r>
      <rPr>
        <vertAlign val="subscript"/>
        <sz val="11"/>
        <color theme="1"/>
        <rFont val="Calibri"/>
        <family val="2"/>
      </rPr>
      <t>2</t>
    </r>
  </si>
  <si>
    <r>
      <t>Premature mortality for all adults (30+ years) due to annual PM</t>
    </r>
    <r>
      <rPr>
        <vertAlign val="subscript"/>
        <sz val="11"/>
        <color theme="1"/>
        <rFont val="Calibri"/>
        <family val="2"/>
      </rPr>
      <t>2.5</t>
    </r>
    <r>
      <rPr>
        <sz val="11"/>
        <color theme="1"/>
        <rFont val="Calibri"/>
        <family val="2"/>
      </rPr>
      <t xml:space="preserve"> </t>
    </r>
    <r>
      <rPr>
        <b/>
        <sz val="11"/>
        <color theme="1"/>
        <rFont val="Calibri"/>
        <family val="2"/>
      </rPr>
      <t>and</t>
    </r>
    <r>
      <rPr>
        <sz val="11"/>
        <color theme="1"/>
        <rFont val="Calibri"/>
        <family val="2"/>
      </rPr>
      <t xml:space="preserve"> annual NO</t>
    </r>
    <r>
      <rPr>
        <vertAlign val="subscript"/>
        <sz val="11"/>
        <color theme="1"/>
        <rFont val="Calibri"/>
        <family val="2"/>
      </rPr>
      <t>2</t>
    </r>
    <r>
      <rPr>
        <sz val="11"/>
        <color theme="1"/>
        <rFont val="Calibri"/>
        <family val="2"/>
      </rPr>
      <t xml:space="preserve"> exposure</t>
    </r>
  </si>
  <si>
    <r>
      <t>Years of life lost (YLL) for all adults (30+ years) due to annual PM</t>
    </r>
    <r>
      <rPr>
        <vertAlign val="subscript"/>
        <sz val="11"/>
        <color theme="1"/>
        <rFont val="Calibri"/>
        <family val="2"/>
      </rPr>
      <t>2.5</t>
    </r>
    <r>
      <rPr>
        <sz val="11"/>
        <color theme="1"/>
        <rFont val="Calibri"/>
        <family val="2"/>
      </rPr>
      <t xml:space="preserve"> </t>
    </r>
    <r>
      <rPr>
        <b/>
        <sz val="11"/>
        <color theme="1"/>
        <rFont val="Calibri"/>
        <family val="2"/>
      </rPr>
      <t>and</t>
    </r>
    <r>
      <rPr>
        <sz val="11"/>
        <color theme="1"/>
        <rFont val="Calibri"/>
        <family val="2"/>
      </rPr>
      <t xml:space="preserve"> annual NO</t>
    </r>
    <r>
      <rPr>
        <vertAlign val="subscript"/>
        <sz val="11"/>
        <color theme="1"/>
        <rFont val="Calibri"/>
        <family val="2"/>
      </rPr>
      <t>2</t>
    </r>
    <r>
      <rPr>
        <sz val="11"/>
        <color theme="1"/>
        <rFont val="Calibri"/>
        <family val="2"/>
      </rPr>
      <t xml:space="preserve"> exposure</t>
    </r>
  </si>
  <si>
    <r>
      <t>Cardiovascular hospitalisations for all ages due to annual PM</t>
    </r>
    <r>
      <rPr>
        <vertAlign val="subscript"/>
        <sz val="11"/>
        <color theme="1"/>
        <rFont val="Calibri"/>
        <family val="2"/>
      </rPr>
      <t>2.5</t>
    </r>
    <r>
      <rPr>
        <sz val="11"/>
        <color theme="1"/>
        <rFont val="Calibri"/>
        <family val="2"/>
      </rPr>
      <t xml:space="preserve"> exposure </t>
    </r>
    <r>
      <rPr>
        <b/>
        <sz val="11"/>
        <color theme="1"/>
        <rFont val="Calibri"/>
        <family val="2"/>
      </rPr>
      <t>and</t>
    </r>
    <r>
      <rPr>
        <sz val="11"/>
        <color theme="1"/>
        <rFont val="Calibri"/>
        <family val="2"/>
      </rPr>
      <t xml:space="preserve"> annual NO</t>
    </r>
    <r>
      <rPr>
        <vertAlign val="subscript"/>
        <sz val="11"/>
        <color theme="1"/>
        <rFont val="Calibri"/>
        <family val="2"/>
      </rPr>
      <t>2</t>
    </r>
    <r>
      <rPr>
        <sz val="11"/>
        <color theme="1"/>
        <rFont val="Calibri"/>
        <family val="2"/>
      </rPr>
      <t xml:space="preserve"> exposure</t>
    </r>
  </si>
  <si>
    <r>
      <t>Respiratory hospitalisations for all ages due to annual PM</t>
    </r>
    <r>
      <rPr>
        <vertAlign val="subscript"/>
        <sz val="11"/>
        <color theme="1"/>
        <rFont val="Calibri"/>
        <family val="2"/>
      </rPr>
      <t>2.5</t>
    </r>
    <r>
      <rPr>
        <sz val="11"/>
        <color theme="1"/>
        <rFont val="Calibri"/>
        <family val="2"/>
      </rPr>
      <t xml:space="preserve"> exposure </t>
    </r>
    <r>
      <rPr>
        <b/>
        <sz val="11"/>
        <color theme="1"/>
        <rFont val="Calibri"/>
        <family val="2"/>
      </rPr>
      <t>and</t>
    </r>
    <r>
      <rPr>
        <sz val="11"/>
        <color theme="1"/>
        <rFont val="Calibri"/>
        <family val="2"/>
      </rPr>
      <t xml:space="preserve"> annual NO</t>
    </r>
    <r>
      <rPr>
        <vertAlign val="subscript"/>
        <sz val="11"/>
        <color theme="1"/>
        <rFont val="Calibri"/>
        <family val="2"/>
      </rPr>
      <t>2</t>
    </r>
    <r>
      <rPr>
        <sz val="11"/>
        <color theme="1"/>
        <rFont val="Calibri"/>
        <family val="2"/>
      </rPr>
      <t xml:space="preserve"> exposure*</t>
    </r>
  </si>
  <si>
    <r>
      <t>*Asthma/wheeze hospitalisations for 0-18 year olds due to annual NO</t>
    </r>
    <r>
      <rPr>
        <i/>
        <vertAlign val="subscript"/>
        <sz val="11"/>
        <rFont val="Calibri"/>
        <family val="2"/>
      </rPr>
      <t>2</t>
    </r>
    <r>
      <rPr>
        <i/>
        <sz val="11"/>
        <rFont val="Calibri"/>
        <family val="2"/>
      </rPr>
      <t xml:space="preserve"> exposure (as subset of NO</t>
    </r>
    <r>
      <rPr>
        <i/>
        <vertAlign val="subscript"/>
        <sz val="11"/>
        <rFont val="Calibri"/>
        <family val="2"/>
      </rPr>
      <t>2</t>
    </r>
    <r>
      <rPr>
        <i/>
        <sz val="11"/>
        <rFont val="Calibri"/>
        <family val="2"/>
      </rPr>
      <t xml:space="preserve"> respiratory hospitalisations for all ages)</t>
    </r>
  </si>
  <si>
    <r>
      <t>Restricted activity days for all ages due to annual PM</t>
    </r>
    <r>
      <rPr>
        <vertAlign val="subscript"/>
        <sz val="11"/>
        <color theme="1"/>
        <rFont val="Calibri"/>
        <family val="2"/>
      </rPr>
      <t>2.5</t>
    </r>
    <r>
      <rPr>
        <sz val="11"/>
        <color theme="1"/>
        <rFont val="Calibri"/>
        <family val="2"/>
      </rPr>
      <t xml:space="preserve"> exposure (only)</t>
    </r>
  </si>
  <si>
    <r>
      <t xml:space="preserve">The economic and fiscal costs are estimated for each health outcome </t>
    </r>
    <r>
      <rPr>
        <sz val="11"/>
        <rFont val="Calibri"/>
        <family val="2"/>
      </rPr>
      <t xml:space="preserve">as at June </t>
    </r>
    <r>
      <rPr>
        <b/>
        <sz val="11"/>
        <rFont val="Calibri"/>
        <family val="2"/>
      </rPr>
      <t>2025</t>
    </r>
  </si>
  <si>
    <r>
      <t xml:space="preserve">Baseline health incidence/prevalence data for all health outcomes are three-year averages for </t>
    </r>
    <r>
      <rPr>
        <b/>
        <sz val="11"/>
        <rFont val="Calibri"/>
        <family val="2"/>
      </rPr>
      <t>2015-2017</t>
    </r>
    <r>
      <rPr>
        <sz val="11"/>
        <rFont val="Calibri"/>
        <family val="2"/>
      </rPr>
      <t xml:space="preserve"> as per HAPINZ 3</t>
    </r>
  </si>
  <si>
    <t>Wood burners that emit more than 1.5 g/kg, i.e. all the non-NES burners. These include  pre-1992 woodburners, 1992 to 2000 woodburners, open fires, and multifuel burners.</t>
  </si>
  <si>
    <r>
      <rPr>
        <b/>
        <sz val="9"/>
        <color theme="4"/>
        <rFont val="Calibri"/>
        <family val="2"/>
      </rPr>
      <t xml:space="preserve">Note: </t>
    </r>
    <r>
      <rPr>
        <sz val="9"/>
        <color theme="4"/>
        <rFont val="Calibri"/>
        <family val="2"/>
      </rPr>
      <t xml:space="preserve">The source for each fuel/emission factor is shown and described in full in the </t>
    </r>
    <r>
      <rPr>
        <b/>
        <sz val="9"/>
        <color theme="4"/>
        <rFont val="Calibri"/>
        <family val="2"/>
      </rPr>
      <t>References</t>
    </r>
    <r>
      <rPr>
        <sz val="9"/>
        <color theme="4"/>
        <rFont val="Calibri"/>
        <family val="2"/>
      </rPr>
      <t xml:space="preserve"> worksheet.</t>
    </r>
  </si>
  <si>
    <r>
      <rPr>
        <b/>
        <sz val="9"/>
        <color theme="4"/>
        <rFont val="Calibri"/>
        <family val="2"/>
      </rPr>
      <t xml:space="preserve">Note: </t>
    </r>
    <r>
      <rPr>
        <sz val="9"/>
        <color theme="4"/>
        <rFont val="Calibri"/>
        <family val="2"/>
      </rPr>
      <t xml:space="preserve">The source for each ERF is shown in this sheet and described in full in the </t>
    </r>
    <r>
      <rPr>
        <b/>
        <sz val="9"/>
        <color theme="4"/>
        <rFont val="Calibri"/>
        <family val="2"/>
      </rPr>
      <t>References</t>
    </r>
    <r>
      <rPr>
        <sz val="9"/>
        <color theme="4"/>
        <rFont val="Calibri"/>
        <family val="2"/>
      </rPr>
      <t xml:space="preserve"> worksheet.</t>
    </r>
  </si>
  <si>
    <r>
      <rPr>
        <b/>
        <sz val="9"/>
        <color theme="4"/>
        <rFont val="Calibri"/>
        <family val="2"/>
      </rPr>
      <t xml:space="preserve">Note: </t>
    </r>
    <r>
      <rPr>
        <sz val="9"/>
        <color theme="4"/>
        <rFont val="Calibri"/>
        <family val="2"/>
      </rPr>
      <t xml:space="preserve">The sources used to estimate each  cost are shown in this sheet and described in full in the </t>
    </r>
    <r>
      <rPr>
        <b/>
        <sz val="9"/>
        <color theme="4"/>
        <rFont val="Calibri"/>
        <family val="2"/>
      </rPr>
      <t>References</t>
    </r>
    <r>
      <rPr>
        <sz val="9"/>
        <color theme="4"/>
        <rFont val="Calibri"/>
        <family val="2"/>
      </rPr>
      <t xml:space="preserve"> worksheet.  All assumptions are clearly stated.</t>
    </r>
  </si>
  <si>
    <r>
      <rPr>
        <b/>
        <sz val="9"/>
        <color theme="4"/>
        <rFont val="Calibri"/>
        <family val="2"/>
      </rPr>
      <t xml:space="preserve">Note: </t>
    </r>
    <r>
      <rPr>
        <sz val="9"/>
        <color theme="4"/>
        <rFont val="Calibri"/>
        <family val="2"/>
      </rPr>
      <t xml:space="preserve">The sources used to estimate each increment are shown in this sheet and described in full in the </t>
    </r>
    <r>
      <rPr>
        <b/>
        <sz val="9"/>
        <color theme="4"/>
        <rFont val="Calibri"/>
        <family val="2"/>
      </rPr>
      <t>References</t>
    </r>
    <r>
      <rPr>
        <sz val="9"/>
        <color theme="4"/>
        <rFont val="Calibri"/>
        <family val="2"/>
      </rPr>
      <t xml:space="preserve"> worksheet.  All assumptions are clearly stated.</t>
    </r>
  </si>
  <si>
    <r>
      <rPr>
        <b/>
        <sz val="9"/>
        <color theme="4"/>
        <rFont val="Calibri"/>
        <family val="2"/>
      </rPr>
      <t xml:space="preserve">Note: </t>
    </r>
    <r>
      <rPr>
        <sz val="9"/>
        <color theme="4"/>
        <rFont val="Calibri"/>
        <family val="2"/>
      </rPr>
      <t xml:space="preserve">The sources used to estimate typical household composition and baseline health outcomes are shownin this sheet and described in full in the </t>
    </r>
    <r>
      <rPr>
        <b/>
        <sz val="9"/>
        <color theme="4"/>
        <rFont val="Calibri"/>
        <family val="2"/>
      </rPr>
      <t>References</t>
    </r>
    <r>
      <rPr>
        <sz val="9"/>
        <color theme="4"/>
        <rFont val="Calibri"/>
        <family val="2"/>
      </rPr>
      <t xml:space="preserve"> worksheet.  All assumptions are clearly stated.</t>
    </r>
  </si>
  <si>
    <r>
      <t xml:space="preserve">Note: </t>
    </r>
    <r>
      <rPr>
        <sz val="9"/>
        <color theme="4"/>
        <rFont val="Calibri"/>
        <family val="2"/>
      </rPr>
      <t>Total costs for each appliance are calculated for mortality based on VoSL as well as mortality based on VoLY</t>
    </r>
    <r>
      <rPr>
        <b/>
        <sz val="9"/>
        <color theme="4"/>
        <rFont val="Calibri"/>
        <family val="2"/>
      </rPr>
      <t>.</t>
    </r>
  </si>
  <si>
    <r>
      <rPr>
        <b/>
        <sz val="9"/>
        <color theme="4"/>
        <rFont val="Calibri"/>
        <family val="2"/>
      </rPr>
      <t xml:space="preserve">Note: </t>
    </r>
    <r>
      <rPr>
        <sz val="9"/>
        <color theme="4"/>
        <rFont val="Calibri"/>
        <family val="2"/>
      </rPr>
      <t xml:space="preserve">The sources used to update each damage cost are shown and described in full in the </t>
    </r>
    <r>
      <rPr>
        <b/>
        <sz val="9"/>
        <color theme="4"/>
        <rFont val="Calibri"/>
        <family val="2"/>
      </rPr>
      <t>References</t>
    </r>
    <r>
      <rPr>
        <sz val="9"/>
        <color theme="4"/>
        <rFont val="Calibri"/>
        <family val="2"/>
      </rPr>
      <t xml:space="preserve"> worksheet, with all assumptions clearly stated.</t>
    </r>
  </si>
  <si>
    <r>
      <t xml:space="preserve">Note: </t>
    </r>
    <r>
      <rPr>
        <sz val="9"/>
        <color theme="4"/>
        <rFont val="Calibri"/>
        <family val="2"/>
      </rPr>
      <t>Total costs  for each appliance (in $ as at 2025) are estimated using damage costs split into economic and fiscal costs for NZ average, Rural and Urban exposure</t>
    </r>
    <r>
      <rPr>
        <b/>
        <sz val="9"/>
        <color theme="4"/>
        <rFont val="Calibri"/>
        <family val="2"/>
      </rPr>
      <t>.</t>
    </r>
  </si>
  <si>
    <r>
      <t>Note:</t>
    </r>
    <r>
      <rPr>
        <sz val="9"/>
        <color theme="4"/>
        <rFont val="Calibri"/>
        <family val="2"/>
      </rPr>
      <t xml:space="preserve"> Some of the values shown have been hard copied from the scenario modelling</t>
    </r>
  </si>
  <si>
    <t xml:space="preserve"> per gas appliance</t>
  </si>
  <si>
    <r>
      <t xml:space="preserve">Values shown in input </t>
    </r>
    <r>
      <rPr>
        <b/>
        <sz val="10"/>
        <color theme="4"/>
        <rFont val="Calibri"/>
        <family val="2"/>
      </rPr>
      <t xml:space="preserve">table above unlagged </t>
    </r>
    <r>
      <rPr>
        <sz val="10"/>
        <color theme="4"/>
        <rFont val="Calibri"/>
        <family val="2"/>
      </rPr>
      <t>ones</t>
    </r>
  </si>
  <si>
    <r>
      <t>PM</t>
    </r>
    <r>
      <rPr>
        <b/>
        <vertAlign val="subscript"/>
        <sz val="10"/>
        <color rgb="FF000000"/>
        <rFont val="Calibri"/>
        <family val="2"/>
      </rPr>
      <t>2.5</t>
    </r>
  </si>
  <si>
    <r>
      <t>PM</t>
    </r>
    <r>
      <rPr>
        <b/>
        <vertAlign val="subscript"/>
        <sz val="10"/>
        <color theme="0" tint="-0.499984740745262"/>
        <rFont val="Calibri"/>
        <family val="2"/>
      </rPr>
      <t>10</t>
    </r>
  </si>
  <si>
    <r>
      <rPr>
        <b/>
        <sz val="10"/>
        <color theme="4"/>
        <rFont val="Calibri"/>
        <family val="2"/>
      </rPr>
      <t xml:space="preserve">Note: </t>
    </r>
    <r>
      <rPr>
        <sz val="10"/>
        <color theme="4"/>
        <rFont val="Calibri"/>
        <family val="2"/>
      </rPr>
      <t>NO</t>
    </r>
    <r>
      <rPr>
        <vertAlign val="subscript"/>
        <sz val="10"/>
        <color theme="4"/>
        <rFont val="Calibri"/>
        <family val="2"/>
      </rPr>
      <t>X</t>
    </r>
    <r>
      <rPr>
        <sz val="10"/>
        <color theme="4"/>
        <rFont val="Calibri"/>
        <family val="2"/>
      </rPr>
      <t xml:space="preserve"> emissions from wood burners </t>
    </r>
    <r>
      <rPr>
        <u/>
        <sz val="10"/>
        <color theme="4"/>
        <rFont val="Calibri"/>
        <family val="2"/>
      </rPr>
      <t>not</t>
    </r>
    <r>
      <rPr>
        <sz val="10"/>
        <color theme="4"/>
        <rFont val="Calibri"/>
        <family val="2"/>
      </rPr>
      <t xml:space="preserve"> estimated as indoor AQ only assessed for PM</t>
    </r>
    <r>
      <rPr>
        <vertAlign val="subscript"/>
        <sz val="10"/>
        <color theme="4"/>
        <rFont val="Calibri"/>
        <family val="2"/>
      </rPr>
      <t>2.5</t>
    </r>
  </si>
  <si>
    <r>
      <rPr>
        <b/>
        <sz val="9"/>
        <color theme="4"/>
        <rFont val="Calibri"/>
        <family val="2"/>
      </rPr>
      <t>Note:</t>
    </r>
    <r>
      <rPr>
        <sz val="9"/>
        <color theme="4"/>
        <rFont val="Calibri"/>
        <family val="2"/>
      </rPr>
      <t xml:space="preserve">  &lt;3.466 because PM costs are from mortality &amp; morbidity effects</t>
    </r>
  </si>
  <si>
    <r>
      <rPr>
        <b/>
        <sz val="9"/>
        <color theme="4"/>
        <rFont val="Calibri"/>
        <family val="2"/>
      </rPr>
      <t>Note:</t>
    </r>
    <r>
      <rPr>
        <sz val="9"/>
        <color theme="4"/>
        <rFont val="Calibri"/>
        <family val="2"/>
      </rPr>
      <t xml:space="preserve">  &lt;3.466 because NOx costs are from mortality &amp; morbidity effects</t>
    </r>
  </si>
  <si>
    <t>The model is organised with the following sheets:</t>
  </si>
  <si>
    <t>Click on the relevant sheet below to go straight to it</t>
  </si>
  <si>
    <t>Note: The assumptions for each category  are shown in the relevant pages of this workbook.  The low, high or other values can be used for sensitivity testing.</t>
  </si>
  <si>
    <t>Note:  Outdoor costs are the same in the basecase and scenario, with both based on NZ (average exposure) damage costs for comparison purposes only</t>
  </si>
  <si>
    <t>not used</t>
  </si>
  <si>
    <t>Wood - Older Style - includes open fires</t>
  </si>
  <si>
    <t>value assumed  for open fire AND older (non-NES woodburner)</t>
  </si>
  <si>
    <t>value assumed  for newer (NES) burner</t>
  </si>
  <si>
    <t>value assumed for ULEB burner</t>
  </si>
  <si>
    <t>value assumed for pellet burner</t>
  </si>
  <si>
    <t>OR</t>
  </si>
  <si>
    <r>
      <t>converting ppb to µg/m</t>
    </r>
    <r>
      <rPr>
        <vertAlign val="superscript"/>
        <sz val="10"/>
        <color theme="1"/>
        <rFont val="Calibri"/>
        <family val="2"/>
      </rPr>
      <t>3</t>
    </r>
  </si>
  <si>
    <t>per appliance/household</t>
  </si>
  <si>
    <r>
      <t xml:space="preserve"> per 15 ppb NO</t>
    </r>
    <r>
      <rPr>
        <vertAlign val="subscript"/>
        <sz val="9"/>
        <color theme="1"/>
        <rFont val="Calibri"/>
        <family val="2"/>
      </rPr>
      <t>2</t>
    </r>
  </si>
  <si>
    <r>
      <t xml:space="preserve"> per 4 µg/m</t>
    </r>
    <r>
      <rPr>
        <vertAlign val="superscript"/>
        <sz val="9"/>
        <color theme="1"/>
        <rFont val="Calibri"/>
        <family val="2"/>
      </rPr>
      <t>3</t>
    </r>
    <r>
      <rPr>
        <sz val="9"/>
        <color theme="1"/>
        <rFont val="Calibri"/>
        <family val="2"/>
      </rPr>
      <t xml:space="preserve"> NO</t>
    </r>
    <r>
      <rPr>
        <vertAlign val="subscript"/>
        <sz val="9"/>
        <color theme="1"/>
        <rFont val="Calibri"/>
        <family val="2"/>
      </rPr>
      <t>2</t>
    </r>
  </si>
  <si>
    <r>
      <rPr>
        <sz val="10"/>
        <color rgb="FF0070C0"/>
        <rFont val="Calibri"/>
        <family val="2"/>
      </rPr>
      <t xml:space="preserve">Puzzolo </t>
    </r>
    <r>
      <rPr>
        <i/>
        <sz val="10"/>
        <color rgb="FF0070C0"/>
        <rFont val="Calibri"/>
        <family val="2"/>
      </rPr>
      <t xml:space="preserve">et al </t>
    </r>
    <r>
      <rPr>
        <sz val="10"/>
        <color rgb="FF0070C0"/>
        <rFont val="Calibri"/>
        <family val="2"/>
      </rPr>
      <t>(2024)</t>
    </r>
  </si>
  <si>
    <r>
      <t>If NO</t>
    </r>
    <r>
      <rPr>
        <vertAlign val="subscript"/>
        <sz val="10"/>
        <color theme="1"/>
        <rFont val="Calibri"/>
        <family val="2"/>
      </rPr>
      <t>2</t>
    </r>
    <r>
      <rPr>
        <sz val="10"/>
        <color theme="1"/>
        <rFont val="Calibri"/>
        <family val="2"/>
      </rPr>
      <t xml:space="preserve"> annual increment (seasonally adjusted) in µg/m</t>
    </r>
    <r>
      <rPr>
        <vertAlign val="superscript"/>
        <sz val="10"/>
        <color theme="1"/>
        <rFont val="Calibri"/>
        <family val="2"/>
      </rPr>
      <t>3</t>
    </r>
    <r>
      <rPr>
        <sz val="10"/>
        <color theme="1"/>
        <rFont val="Calibri"/>
        <family val="2"/>
      </rPr>
      <t xml:space="preserve"> = </t>
    </r>
  </si>
  <si>
    <t xml:space="preserve">and children/h'hold = </t>
  </si>
  <si>
    <t xml:space="preserve"> PAF=[(RR-1)*E]/[((RR-1)*E)+1]</t>
  </si>
  <si>
    <r>
      <rPr>
        <sz val="10"/>
        <color theme="0" tint="-0.499984740745262"/>
        <rFont val="Calibri"/>
        <family val="2"/>
      </rPr>
      <t xml:space="preserve">Kashtan </t>
    </r>
    <r>
      <rPr>
        <i/>
        <sz val="10"/>
        <color theme="0" tint="-0.499984740745262"/>
        <rFont val="Calibri"/>
        <family val="2"/>
      </rPr>
      <t>et al</t>
    </r>
    <r>
      <rPr>
        <sz val="10"/>
        <color theme="0" tint="-0.499984740745262"/>
        <rFont val="Calibri"/>
        <family val="2"/>
      </rPr>
      <t xml:space="preserve"> (2024) which uses</t>
    </r>
    <r>
      <rPr>
        <sz val="10"/>
        <color theme="1"/>
        <rFont val="Calibri"/>
        <family val="2"/>
      </rPr>
      <t xml:space="preserve"> </t>
    </r>
    <r>
      <rPr>
        <sz val="10"/>
        <color theme="8"/>
        <rFont val="Calibri"/>
        <family val="2"/>
      </rPr>
      <t xml:space="preserve">Lin </t>
    </r>
    <r>
      <rPr>
        <i/>
        <sz val="10"/>
        <color theme="8"/>
        <rFont val="Calibri"/>
        <family val="2"/>
      </rPr>
      <t>et al</t>
    </r>
    <r>
      <rPr>
        <sz val="10"/>
        <color theme="8"/>
        <rFont val="Calibri"/>
        <family val="2"/>
      </rPr>
      <t xml:space="preserve"> (2013)</t>
    </r>
  </si>
  <si>
    <r>
      <t xml:space="preserve">Khreis </t>
    </r>
    <r>
      <rPr>
        <i/>
        <sz val="10"/>
        <color rgb="FF00B050"/>
        <rFont val="Calibri"/>
        <family val="2"/>
      </rPr>
      <t>et al</t>
    </r>
    <r>
      <rPr>
        <sz val="10"/>
        <color rgb="FF00B050"/>
        <rFont val="Calibri"/>
        <family val="2"/>
      </rPr>
      <t xml:space="preserve"> (2017) used in HAPINZ 3</t>
    </r>
  </si>
  <si>
    <t xml:space="preserve">The fraction of total cases attributable to exposure to NO2 indoors from the appliance can be calculated from </t>
  </si>
  <si>
    <t>if 2 children</t>
  </si>
  <si>
    <r>
      <t>Therefore, retaining the HAPINZ ERF for asthma (Khreis</t>
    </r>
    <r>
      <rPr>
        <b/>
        <i/>
        <sz val="10"/>
        <color rgb="FF00B050"/>
        <rFont val="Calibri"/>
        <family val="2"/>
      </rPr>
      <t xml:space="preserve"> et al</t>
    </r>
    <r>
      <rPr>
        <b/>
        <sz val="10"/>
        <color rgb="FF00B050"/>
        <rFont val="Calibri"/>
        <family val="2"/>
      </rPr>
      <t xml:space="preserve"> 2017) is reasonable.</t>
    </r>
  </si>
  <si>
    <r>
      <t xml:space="preserve"> per 4 µg/m</t>
    </r>
    <r>
      <rPr>
        <vertAlign val="superscript"/>
        <sz val="9"/>
        <color rgb="FF00B050"/>
        <rFont val="Calibri"/>
        <family val="2"/>
      </rPr>
      <t>3</t>
    </r>
    <r>
      <rPr>
        <sz val="9"/>
        <color rgb="FF00B050"/>
        <rFont val="Calibri"/>
        <family val="2"/>
      </rPr>
      <t xml:space="preserve"> NO</t>
    </r>
    <r>
      <rPr>
        <vertAlign val="subscript"/>
        <sz val="9"/>
        <color rgb="FF00B050"/>
        <rFont val="Calibri"/>
        <family val="2"/>
      </rPr>
      <t>2</t>
    </r>
  </si>
  <si>
    <r>
      <t xml:space="preserve"> per 30.76 µg/m</t>
    </r>
    <r>
      <rPr>
        <vertAlign val="superscript"/>
        <sz val="9"/>
        <color theme="8"/>
        <rFont val="Calibri"/>
        <family val="2"/>
      </rPr>
      <t>3</t>
    </r>
    <r>
      <rPr>
        <sz val="9"/>
        <color theme="8"/>
        <rFont val="Calibri"/>
        <family val="2"/>
      </rPr>
      <t xml:space="preserve"> NO</t>
    </r>
    <r>
      <rPr>
        <vertAlign val="subscript"/>
        <sz val="9"/>
        <color theme="8"/>
        <rFont val="Calibri"/>
        <family val="2"/>
      </rPr>
      <t>2</t>
    </r>
  </si>
  <si>
    <t>(Est g/day not g/kg - refer cell G24)</t>
  </si>
  <si>
    <t>Gas hobs (cooktops)</t>
  </si>
  <si>
    <t>https://www.rewiring.nz/machine-count</t>
  </si>
  <si>
    <t>Unflued gas heaters</t>
  </si>
  <si>
    <t>Census 2018</t>
  </si>
  <si>
    <t>No of wood burners in 2018</t>
  </si>
  <si>
    <t>No of pellet burners in 2018</t>
  </si>
  <si>
    <t>No of open fires in 2018</t>
  </si>
  <si>
    <t>No of wood burners in 2023</t>
  </si>
  <si>
    <t>No of pellet burners in 2023</t>
  </si>
  <si>
    <t>No of open fires in 2023</t>
  </si>
  <si>
    <t>Census Home Heating Data</t>
  </si>
  <si>
    <t>Fuel all - Total occupied dwellings 2018</t>
  </si>
  <si>
    <t>Fuel all - Total stated for occupied dwellings 2018</t>
  </si>
  <si>
    <t>Fuel gas - Total stated for occupied dwellings 2018</t>
  </si>
  <si>
    <t>Fuel wood - Total stated for occupied dwellings 2018</t>
  </si>
  <si>
    <t>Fuel all - Total occupied dwellings 2023</t>
  </si>
  <si>
    <t>Fuel all - Total stated for occupied dwellings 2023</t>
  </si>
  <si>
    <t>Fuel gas - Total stated for occupied dwellings 2023</t>
  </si>
  <si>
    <t>Fuel wood - Total stated for occupied dwellings 2023</t>
  </si>
  <si>
    <t>Appliance all - Total occupied dwellings 2018</t>
  </si>
  <si>
    <t>Appliance all - Total stated for occupied dwellings 2018</t>
  </si>
  <si>
    <t>Appliance portable gas - Total stated for occupied dwellings 2018</t>
  </si>
  <si>
    <t>Appliance wood burner - Total stated for occupied dwellings 2018</t>
  </si>
  <si>
    <t>Appliance pellet burner - Total stated for occupied dwellings 2018</t>
  </si>
  <si>
    <t>Appliance all - Total occupied dwellings 2023</t>
  </si>
  <si>
    <t>Appliance all - Total stated for occupied dwellings 2023</t>
  </si>
  <si>
    <t>Appliance portable gas - Total stated for occupied dwellings 2023</t>
  </si>
  <si>
    <t>Appliance wood burner - Total stated for occupied dwellings 2023</t>
  </si>
  <si>
    <t>Appliance pellet burner - Total stated for occupied dwellings 2023</t>
  </si>
  <si>
    <t>% of HH stated/surveyed</t>
  </si>
  <si>
    <t>Estimated no of households (occupied dwellings?) March 2025</t>
  </si>
  <si>
    <t>https://www.stats.govt.nz/information-releases/dwelling-and-household-estimates-march-2025-quarter/</t>
  </si>
  <si>
    <t>https://www.eeca.govt.nz/insights/eeca-insights/electrifying-aotearoa-the-consumer-perspective/</t>
  </si>
  <si>
    <t>Estimated no of households (owner-occupied dwellings) 2023</t>
  </si>
  <si>
    <t>No of gas hobs in 2024 (owner-occupied only?)</t>
  </si>
  <si>
    <t>No of gas hobs in 2025 (all occupied)</t>
  </si>
  <si>
    <t>https://berl.co.nz/economic-insights/2023-census-data-release</t>
  </si>
  <si>
    <t>No of portable gas heaters in 2018</t>
  </si>
  <si>
    <t>No of portable gas heaters in 2023</t>
  </si>
  <si>
    <t>No of portable gas heaters in 2023 (owner occupied only?)</t>
  </si>
  <si>
    <t>No of pellet burners in 2023 (owner occupied only?)</t>
  </si>
  <si>
    <t>Wood burning appliances</t>
  </si>
  <si>
    <t>No of portable gas heaters in 2025 (all occupied)</t>
  </si>
  <si>
    <t>Extrapolated no of total occupied dwellings in 2025</t>
  </si>
  <si>
    <t>extrapolating Census 2018 and Census 2023 results to 2025</t>
  </si>
  <si>
    <t>No of wood burners in 2023 (owner occupied only?)</t>
  </si>
  <si>
    <t>No of wood burners in 2025 (all occupied)</t>
  </si>
  <si>
    <t>No of pellet burners in 2025 (all occupied)</t>
  </si>
  <si>
    <t>No of open fires in 2025 (all occupied)</t>
  </si>
  <si>
    <t>No of HH</t>
  </si>
  <si>
    <t>National appliance numbers</t>
  </si>
  <si>
    <t>National fuel use</t>
  </si>
  <si>
    <t>Annual gas use  (assuming 1 hr/day)</t>
  </si>
  <si>
    <t>PlusGas (2025) estimates for gas hob average daily use (0.2 l/hr)</t>
  </si>
  <si>
    <t>effects of all fuel use assumed to be indoor only (reflected in indoor concentrations)</t>
  </si>
  <si>
    <t>kg/day</t>
  </si>
  <si>
    <r>
      <t xml:space="preserve">assuming </t>
    </r>
    <r>
      <rPr>
        <i/>
        <sz val="10"/>
        <color theme="1"/>
        <rFont val="Calibri"/>
        <family val="2"/>
      </rPr>
      <t>wood_old_style</t>
    </r>
    <r>
      <rPr>
        <sz val="10"/>
        <color theme="1"/>
        <rFont val="Calibri"/>
        <family val="2"/>
      </rPr>
      <t xml:space="preserve"> from ECan (2024) Home Heating Emissions Database</t>
    </r>
  </si>
  <si>
    <r>
      <t xml:space="preserve">assuming </t>
    </r>
    <r>
      <rPr>
        <i/>
        <sz val="10"/>
        <color theme="1"/>
        <rFont val="Calibri"/>
        <family val="2"/>
      </rPr>
      <t>wood_1p0_1p5</t>
    </r>
    <r>
      <rPr>
        <sz val="10"/>
        <color theme="1"/>
        <rFont val="Calibri"/>
        <family val="2"/>
      </rPr>
      <t xml:space="preserve"> from ECan (2024) Home Heating Emissions Database</t>
    </r>
  </si>
  <si>
    <r>
      <t xml:space="preserve">assuming </t>
    </r>
    <r>
      <rPr>
        <i/>
        <sz val="10"/>
        <color theme="1"/>
        <rFont val="Calibri"/>
        <family val="2"/>
      </rPr>
      <t>wood_uleb</t>
    </r>
    <r>
      <rPr>
        <sz val="10"/>
        <color theme="1"/>
        <rFont val="Calibri"/>
        <family val="2"/>
      </rPr>
      <t xml:space="preserve"> from ECan (2024) Home Heating Emissions Database</t>
    </r>
  </si>
  <si>
    <r>
      <t xml:space="preserve">assuming </t>
    </r>
    <r>
      <rPr>
        <i/>
        <sz val="10"/>
        <color theme="1"/>
        <rFont val="Calibri"/>
        <family val="2"/>
      </rPr>
      <t>pellet</t>
    </r>
    <r>
      <rPr>
        <sz val="10"/>
        <color theme="1"/>
        <rFont val="Calibri"/>
        <family val="2"/>
      </rPr>
      <t xml:space="preserve"> from ECan (2024) Home Heating Emissions Database</t>
    </r>
  </si>
  <si>
    <t>Open fire (Canterbury)</t>
  </si>
  <si>
    <t>Open fire (Auckland)</t>
  </si>
  <si>
    <t>Wood burning appliances (daily fuel use in winter)</t>
  </si>
  <si>
    <t>Wood burner - non-NES (Canterbury)</t>
  </si>
  <si>
    <t>Wood burner - all (Auckland)</t>
  </si>
  <si>
    <t>Wood burner - NES (Canterbury)</t>
  </si>
  <si>
    <t>Wood burner - ULEB (Canterbury)</t>
  </si>
  <si>
    <t>Pellet burner (Canterbury)</t>
  </si>
  <si>
    <t>Pellet burner (Auckland)</t>
  </si>
  <si>
    <t>Average wood appliance (North Island - urban)</t>
  </si>
  <si>
    <t>Average wood appliance (North Island - rural)</t>
  </si>
  <si>
    <t>Average wood appliance (South Island - rural)</t>
  </si>
  <si>
    <r>
      <t>The typical makeup of a New Zealand household (numbers of children and adults) is based o</t>
    </r>
    <r>
      <rPr>
        <sz val="11"/>
        <rFont val="Calibri"/>
        <family val="2"/>
      </rPr>
      <t xml:space="preserve">n the </t>
    </r>
    <r>
      <rPr>
        <b/>
        <sz val="11"/>
        <rFont val="Calibri"/>
        <family val="2"/>
      </rPr>
      <t>2018</t>
    </r>
    <r>
      <rPr>
        <sz val="11"/>
        <rFont val="Calibri"/>
        <family val="2"/>
      </rPr>
      <t xml:space="preserve"> Census</t>
    </r>
    <r>
      <rPr>
        <sz val="11"/>
        <color theme="1"/>
        <rFont val="Calibri"/>
        <family val="2"/>
      </rPr>
      <t xml:space="preserve"> as the 2023 Census data are yet to provide updated figures</t>
    </r>
  </si>
  <si>
    <r>
      <t xml:space="preserve">The total number of households and those using different fuel/appliance types for home heating are taken from the </t>
    </r>
    <r>
      <rPr>
        <b/>
        <sz val="11"/>
        <color theme="1"/>
        <rFont val="Calibri"/>
        <family val="2"/>
      </rPr>
      <t xml:space="preserve">2023 </t>
    </r>
    <r>
      <rPr>
        <sz val="11"/>
        <color theme="1"/>
        <rFont val="Calibri"/>
        <family val="2"/>
      </rPr>
      <t>Census</t>
    </r>
  </si>
  <si>
    <t>Average composition per household (taken from Census 2018)</t>
  </si>
  <si>
    <t>open fire number taken from Census 2023 (but difference from total wood minus wood/pellet burners)</t>
  </si>
  <si>
    <t>Wood burning appliances (annual fuel use)</t>
  </si>
  <si>
    <t>kg/yr</t>
  </si>
  <si>
    <t>Average wood burning appliance (NZ average per HH)</t>
  </si>
  <si>
    <t>annual fuel use (kg/yr) per pellet burner taken from ECan 2024</t>
  </si>
  <si>
    <t>Indoor impacts per HH</t>
  </si>
  <si>
    <t>Indoor impacts across New Zealand</t>
  </si>
  <si>
    <t>Est numbers in NZ</t>
  </si>
  <si>
    <t>assume 1 per HH</t>
  </si>
  <si>
    <t>Gas hob</t>
  </si>
  <si>
    <t>UFG</t>
  </si>
  <si>
    <r>
      <t xml:space="preserve">This sheet estimates the indoor air related health impacts and costs for the basecase (default values) and the scenario (user selection) from the </t>
    </r>
    <r>
      <rPr>
        <b/>
        <sz val="10"/>
        <color theme="1"/>
        <rFont val="Calibri"/>
        <family val="2"/>
      </rPr>
      <t>Input</t>
    </r>
    <r>
      <rPr>
        <sz val="10"/>
        <color theme="1"/>
        <rFont val="Calibri"/>
        <family val="2"/>
      </rPr>
      <t xml:space="preserve"> sheet per household</t>
    </r>
  </si>
  <si>
    <t xml:space="preserve">Estimates the per household indoor air related health impacts and costs for the basecase (default values) and the scenario (user selection) from the Input worksheet </t>
  </si>
  <si>
    <t>Note: Total costs for each appliance are calculated for mortality based on VoSL as well as mortality based on VoLY.</t>
  </si>
  <si>
    <t>Note: The sources used are shown in this sheet and described in full in the References worksheet.  All assumptions are clearly stated.</t>
  </si>
  <si>
    <t>Estimates the total NZ indoor air related health impacts and costs for the basecase (default values) and the scenario (user selection) from the Input worksheet</t>
  </si>
  <si>
    <t>Indoor impacts NZ</t>
  </si>
  <si>
    <t>NZ nat data</t>
  </si>
  <si>
    <t>NZ national appliance and fuel use numbers</t>
  </si>
  <si>
    <r>
      <t>Note:</t>
    </r>
    <r>
      <rPr>
        <sz val="9"/>
        <color theme="4"/>
        <rFont val="Calibri"/>
        <family val="2"/>
      </rPr>
      <t xml:space="preserve">  Per appliance fuel use </t>
    </r>
  </si>
  <si>
    <r>
      <rPr>
        <b/>
        <sz val="9"/>
        <color theme="4"/>
        <rFont val="Calibri"/>
        <family val="2"/>
      </rPr>
      <t xml:space="preserve">Note: </t>
    </r>
    <r>
      <rPr>
        <sz val="9"/>
        <color theme="4"/>
        <rFont val="Calibri"/>
        <family val="2"/>
      </rPr>
      <t xml:space="preserve">The sources used are shown in this sheet and described in full in the </t>
    </r>
    <r>
      <rPr>
        <b/>
        <sz val="9"/>
        <color theme="4"/>
        <rFont val="Calibri"/>
        <family val="2"/>
      </rPr>
      <t>References</t>
    </r>
    <r>
      <rPr>
        <sz val="9"/>
        <color theme="4"/>
        <rFont val="Calibri"/>
        <family val="2"/>
      </rPr>
      <t xml:space="preserve"> worksheet.  All assumptions are clearly stated.</t>
    </r>
  </si>
  <si>
    <r>
      <t>PM</t>
    </r>
    <r>
      <rPr>
        <vertAlign val="subscript"/>
        <sz val="11"/>
        <color theme="1"/>
        <rFont val="Calibri"/>
        <family val="2"/>
      </rPr>
      <t>2.5</t>
    </r>
    <r>
      <rPr>
        <sz val="11"/>
        <color theme="1"/>
        <rFont val="Calibri"/>
        <family val="2"/>
      </rPr>
      <t xml:space="preserve"> and NO</t>
    </r>
    <r>
      <rPr>
        <vertAlign val="subscript"/>
        <sz val="11"/>
        <color theme="1"/>
        <rFont val="Calibri"/>
        <family val="2"/>
      </rPr>
      <t>2</t>
    </r>
    <r>
      <rPr>
        <sz val="11"/>
        <color theme="1"/>
        <rFont val="Calibri"/>
        <family val="2"/>
      </rPr>
      <t xml:space="preserve"> annual concentration increments estimated for each indoor combustion appliance from the literature review, with low/high values indicated</t>
    </r>
  </si>
  <si>
    <t xml:space="preserve">Number of adults and children in a typical household (HH), with low/high values indicated, together with relevant health incidence/prevalence data for all health outcomes in this model </t>
  </si>
  <si>
    <r>
      <t xml:space="preserve">Rewiring NZ (2025).  The </t>
    </r>
    <r>
      <rPr>
        <i/>
        <sz val="10"/>
        <color theme="1"/>
        <rFont val="Calibri"/>
        <family val="2"/>
      </rPr>
      <t>Machine Count: Building an actionable pathway to an electrified zero-emission energy system for Aotearoa New Zealand.</t>
    </r>
  </si>
  <si>
    <t>Rewiring Aotearoa, April 2025</t>
  </si>
  <si>
    <t>Refs highlighted like this are the ones used in the modelling</t>
  </si>
  <si>
    <t>This sheet presents the best estimates for the number of appliances and average fuel use across New Zealand based on a review of available data</t>
  </si>
  <si>
    <t>Presents the best estimates for the number of appliances and average fuel use across New Zealand based on a review of available data</t>
  </si>
  <si>
    <t>Note: Total costs are based on the estimated appliance numbers from the NZ nat data worksheet</t>
  </si>
  <si>
    <r>
      <rPr>
        <b/>
        <sz val="9"/>
        <color theme="4"/>
        <rFont val="Calibri"/>
        <family val="2"/>
      </rPr>
      <t xml:space="preserve">Note: </t>
    </r>
    <r>
      <rPr>
        <sz val="9"/>
        <color theme="4"/>
        <rFont val="Calibri"/>
        <family val="2"/>
      </rPr>
      <t xml:space="preserve">Total costs are based on the estimated appliance numbers from the </t>
    </r>
    <r>
      <rPr>
        <b/>
        <sz val="9"/>
        <color theme="4"/>
        <rFont val="Calibri"/>
        <family val="2"/>
      </rPr>
      <t>NZ nat data</t>
    </r>
    <r>
      <rPr>
        <sz val="9"/>
        <color theme="4"/>
        <rFont val="Calibri"/>
        <family val="2"/>
      </rPr>
      <t xml:space="preserve"> worksheet</t>
    </r>
  </si>
  <si>
    <r>
      <t xml:space="preserve">from Table 3-3, Wilton </t>
    </r>
    <r>
      <rPr>
        <i/>
        <sz val="10"/>
        <color theme="1"/>
        <rFont val="Calibri"/>
        <family val="2"/>
      </rPr>
      <t>et al</t>
    </r>
    <r>
      <rPr>
        <sz val="10"/>
        <color theme="1"/>
        <rFont val="Calibri"/>
        <family val="2"/>
      </rPr>
      <t xml:space="preserve"> (2015)</t>
    </r>
  </si>
  <si>
    <r>
      <t xml:space="preserve">from Wilton </t>
    </r>
    <r>
      <rPr>
        <i/>
        <sz val="10"/>
        <color theme="1"/>
        <rFont val="Calibri"/>
        <family val="2"/>
      </rPr>
      <t>et al</t>
    </r>
    <r>
      <rPr>
        <sz val="10"/>
        <color theme="1"/>
        <rFont val="Calibri"/>
        <family val="2"/>
      </rPr>
      <t xml:space="preserve"> (2015), adjusted by fuel use only</t>
    </r>
  </si>
  <si>
    <r>
      <t xml:space="preserve">from Wilton </t>
    </r>
    <r>
      <rPr>
        <i/>
        <sz val="10"/>
        <color theme="1"/>
        <rFont val="Calibri"/>
        <family val="2"/>
      </rPr>
      <t>et al</t>
    </r>
    <r>
      <rPr>
        <sz val="10"/>
        <color theme="1"/>
        <rFont val="Calibri"/>
        <family val="2"/>
      </rPr>
      <t xml:space="preserve"> (2015), adjusted by fuel use and seasonality</t>
    </r>
  </si>
  <si>
    <t xml:space="preserve"> Outdoor impacts per HH</t>
  </si>
  <si>
    <t>Wood burner fuel usage per winter's day in ChCh</t>
  </si>
  <si>
    <t>Wood burner relative usage (by month relative to a Winter's day) in ChCh</t>
  </si>
  <si>
    <t>EECA appliance type</t>
  </si>
  <si>
    <t>ECan burner_id</t>
  </si>
  <si>
    <t>area</t>
  </si>
  <si>
    <t>ECan fuel_group</t>
  </si>
  <si>
    <t>Wood burner fuel usage National average (adjusted by fuel use and seasonality)</t>
  </si>
  <si>
    <t>National</t>
  </si>
  <si>
    <r>
      <t>ECan PM</t>
    </r>
    <r>
      <rPr>
        <b/>
        <vertAlign val="subscript"/>
        <sz val="10"/>
        <color rgb="FF000000"/>
        <rFont val="Calibri"/>
        <family val="2"/>
      </rPr>
      <t>2.5</t>
    </r>
    <r>
      <rPr>
        <b/>
        <sz val="10"/>
        <color rgb="FF000000"/>
        <rFont val="Calibri"/>
        <family val="2"/>
      </rPr>
      <t xml:space="preserve"> (g/kg)</t>
    </r>
  </si>
  <si>
    <t>annual figures from the no of "winter" days on average per year in ChCh</t>
  </si>
  <si>
    <t xml:space="preserve"> Outdoor impacts across New Zealand</t>
  </si>
  <si>
    <t>Outdoor impacts per HH</t>
  </si>
  <si>
    <t>Outdoor impacts NZ</t>
  </si>
  <si>
    <t>Estimates the per household outdoor air related health impacts for each indoor combustion appliance based on typical annual fuel usage</t>
  </si>
  <si>
    <t>This sheet estimates the per household outdoor air related health impacts and costs for the indoor combustion appliances assessed based on typical annual fuel usage</t>
  </si>
  <si>
    <r>
      <t xml:space="preserve">Note: </t>
    </r>
    <r>
      <rPr>
        <sz val="9"/>
        <color theme="4"/>
        <rFont val="Calibri"/>
        <family val="2"/>
      </rPr>
      <t xml:space="preserve">Total costs are based on the estimated appliance numbers from the </t>
    </r>
    <r>
      <rPr>
        <b/>
        <sz val="9"/>
        <color theme="4"/>
        <rFont val="Calibri"/>
        <family val="2"/>
      </rPr>
      <t>NZ nat data</t>
    </r>
    <r>
      <rPr>
        <sz val="9"/>
        <color theme="4"/>
        <rFont val="Calibri"/>
        <family val="2"/>
      </rPr>
      <t xml:space="preserve"> worksheet</t>
    </r>
  </si>
  <si>
    <t>This sheet estimates the total NZ outdoor air related health impacts and costs for the indoor combustion appliances assessed based on typical annual fuel usage</t>
  </si>
  <si>
    <t>Estimates the total NZ outdoor air related health impacts and costs for the indoor combustion appliances assessed based on typical annual fuel usage</t>
  </si>
  <si>
    <r>
      <t xml:space="preserve">Annual costs </t>
    </r>
    <r>
      <rPr>
        <b/>
        <sz val="11"/>
        <color rgb="FFFF0000"/>
        <rFont val="Calibri"/>
        <family val="2"/>
      </rPr>
      <t>per household</t>
    </r>
    <r>
      <rPr>
        <b/>
        <sz val="11"/>
        <color theme="1"/>
        <rFont val="Calibri"/>
        <family val="2"/>
      </rPr>
      <t xml:space="preserve"> ($ at June 2025)</t>
    </r>
  </si>
  <si>
    <r>
      <t xml:space="preserve">Annual costs </t>
    </r>
    <r>
      <rPr>
        <b/>
        <sz val="11"/>
        <color rgb="FFFF0000"/>
        <rFont val="Calibri"/>
        <family val="2"/>
      </rPr>
      <t>across NZ</t>
    </r>
    <r>
      <rPr>
        <b/>
        <sz val="11"/>
        <color theme="1"/>
        <rFont val="Calibri"/>
        <family val="2"/>
      </rPr>
      <t xml:space="preserve"> ($M at June 2025)</t>
    </r>
  </si>
  <si>
    <r>
      <t>Note:</t>
    </r>
    <r>
      <rPr>
        <sz val="9"/>
        <color theme="4"/>
        <rFont val="Calibri"/>
        <family val="2"/>
      </rPr>
      <t xml:space="preserve">  Assume one appliance per household</t>
    </r>
  </si>
  <si>
    <t>Assumed split</t>
  </si>
  <si>
    <t>Only ones for which there is a response</t>
  </si>
  <si>
    <t>Total dwellings</t>
  </si>
  <si>
    <t>No of gas hobs in 2025 (assumed all occupied, not stated)</t>
  </si>
  <si>
    <r>
      <t>EECA Omni Survey 2025 -</t>
    </r>
    <r>
      <rPr>
        <sz val="10"/>
        <color theme="9"/>
        <rFont val="Calibri"/>
        <family val="2"/>
      </rPr>
      <t xml:space="preserve"> owned </t>
    </r>
    <r>
      <rPr>
        <sz val="10"/>
        <color theme="1"/>
        <rFont val="Calibri"/>
        <family val="2"/>
      </rPr>
      <t>or used past 12 mths</t>
    </r>
  </si>
  <si>
    <t>gas hob number taken from Rewiring NZ 2025 (likely 2024 numbers)</t>
  </si>
  <si>
    <t>Estimated No of Appliances</t>
  </si>
  <si>
    <t>Assumed split of wood burners</t>
  </si>
  <si>
    <t>based on the number of appliances for the entire Canterbury region in 2021</t>
  </si>
  <si>
    <t>Gas Stoves</t>
  </si>
  <si>
    <t>Wood Burners</t>
  </si>
  <si>
    <t>Unflued Gas Heaters</t>
  </si>
  <si>
    <t>No of cases per modelled health outcome</t>
  </si>
  <si>
    <t>Premature mortality (&gt;30 years)</t>
  </si>
  <si>
    <t>Cardiovascular hospitalisations (all ages)</t>
  </si>
  <si>
    <t>Respiratory hospitalisations (all ages)</t>
  </si>
  <si>
    <t>Restricted activity days (all ages)</t>
  </si>
  <si>
    <t>Asthma prevalence (&lt;18 years)</t>
  </si>
  <si>
    <t>are taken from the ECan (2024) Home Heating Emissions Database</t>
  </si>
  <si>
    <t>The wood burner splits used to disaggregrate the total wood burners across NZ</t>
  </si>
  <si>
    <t>Estimated No</t>
  </si>
  <si>
    <t>of Appliances</t>
  </si>
  <si>
    <t>New Zealand total</t>
  </si>
  <si>
    <t>All wood burners</t>
  </si>
  <si>
    <t>Check</t>
  </si>
  <si>
    <t>Estimated No.</t>
  </si>
  <si>
    <r>
      <t>Total Air Pollution (PM</t>
    </r>
    <r>
      <rPr>
        <b/>
        <vertAlign val="subscript"/>
        <sz val="10"/>
        <color rgb="FF000000"/>
        <rFont val="Calibri"/>
        <family val="2"/>
      </rPr>
      <t>2.5</t>
    </r>
    <r>
      <rPr>
        <b/>
        <sz val="10"/>
        <color rgb="FF000000"/>
        <rFont val="Calibri"/>
        <family val="2"/>
      </rPr>
      <t xml:space="preserve"> + NO</t>
    </r>
    <r>
      <rPr>
        <b/>
        <vertAlign val="subscript"/>
        <sz val="10"/>
        <color rgb="FF000000"/>
        <rFont val="Calibri"/>
        <family val="2"/>
      </rPr>
      <t>2</t>
    </r>
    <r>
      <rPr>
        <b/>
        <sz val="10"/>
        <color rgb="FF000000"/>
        <rFont val="Calibri"/>
        <family val="2"/>
      </rPr>
      <t>) Costs (2025$</t>
    </r>
    <r>
      <rPr>
        <b/>
        <sz val="10"/>
        <color rgb="FFFF0000"/>
        <rFont val="Calibri"/>
        <family val="2"/>
      </rPr>
      <t>M</t>
    </r>
    <r>
      <rPr>
        <b/>
        <sz val="10"/>
        <color rgb="FF000000"/>
        <rFont val="Calibri"/>
        <family val="2"/>
      </rPr>
      <t>)</t>
    </r>
  </si>
  <si>
    <t>Indoor</t>
  </si>
  <si>
    <t>Outdoor</t>
  </si>
  <si>
    <t xml:space="preserve">Indoor Fraction of Total (Indoor + Outdoor) Annual Air Pollution Costs </t>
  </si>
  <si>
    <t>Appliances</t>
  </si>
  <si>
    <t>no of electric stoves assumed to be total no of occupied dwellings less no of gas stoves</t>
  </si>
  <si>
    <r>
      <t xml:space="preserve">from Table 2-1, Metcalfe </t>
    </r>
    <r>
      <rPr>
        <i/>
        <sz val="10"/>
        <color theme="1"/>
        <rFont val="Calibri"/>
        <family val="2"/>
      </rPr>
      <t>et al</t>
    </r>
    <r>
      <rPr>
        <sz val="10"/>
        <color theme="1"/>
        <rFont val="Calibri"/>
        <family val="2"/>
      </rPr>
      <t xml:space="preserve"> (2018)</t>
    </r>
  </si>
  <si>
    <t>Technical report 2018/18 by J Metcalfe, L Wickham &amp; S Sridhar for Auckland Council, July 2018.</t>
  </si>
  <si>
    <r>
      <t xml:space="preserve">Metcalfe </t>
    </r>
    <r>
      <rPr>
        <i/>
        <sz val="10"/>
        <color theme="1"/>
        <rFont val="Calibri"/>
        <family val="2"/>
      </rPr>
      <t>et al</t>
    </r>
    <r>
      <rPr>
        <sz val="10"/>
        <color theme="1"/>
        <rFont val="Calibri"/>
        <family val="2"/>
      </rPr>
      <t xml:space="preserve"> (2018).  </t>
    </r>
    <r>
      <rPr>
        <i/>
        <sz val="10"/>
        <color theme="1"/>
        <rFont val="Calibri"/>
        <family val="2"/>
      </rPr>
      <t>Auckland Air Emissions Inventory 2016: Home Heating.</t>
    </r>
  </si>
  <si>
    <r>
      <t xml:space="preserve">Lin </t>
    </r>
    <r>
      <rPr>
        <i/>
        <sz val="10"/>
        <rFont val="Calibri"/>
        <family val="2"/>
      </rPr>
      <t xml:space="preserve">et al </t>
    </r>
    <r>
      <rPr>
        <sz val="10"/>
        <rFont val="Calibri"/>
        <family val="2"/>
      </rPr>
      <t>(2013).  Meta-analysis of the effects of indoor nitrogen dioxide and gas cooking on asthma and wheeze in children.</t>
    </r>
  </si>
  <si>
    <t>https://knowledgeauckland.org.nz/media/1091/tr2018-018-auckland-air-emissions-inventory-2016-home-heating.pdf</t>
  </si>
  <si>
    <r>
      <t xml:space="preserve">Default seasonal split based on average across NZ inventories (Wilton </t>
    </r>
    <r>
      <rPr>
        <i/>
        <sz val="10"/>
        <color theme="4"/>
        <rFont val="Calibri"/>
        <family val="2"/>
      </rPr>
      <t>et al</t>
    </r>
    <r>
      <rPr>
        <sz val="10"/>
        <color theme="4"/>
        <rFont val="Calibri"/>
        <family val="2"/>
      </rPr>
      <t xml:space="preserve"> 2015)</t>
    </r>
  </si>
  <si>
    <r>
      <t xml:space="preserve">Low seasonal split based on lowest across NZ inventories (Wilton </t>
    </r>
    <r>
      <rPr>
        <i/>
        <sz val="10"/>
        <color theme="4"/>
        <rFont val="Calibri"/>
        <family val="2"/>
      </rPr>
      <t xml:space="preserve">et al </t>
    </r>
    <r>
      <rPr>
        <sz val="10"/>
        <color theme="4"/>
        <rFont val="Calibri"/>
        <family val="2"/>
      </rPr>
      <t>2015)</t>
    </r>
  </si>
  <si>
    <r>
      <t xml:space="preserve">High seasonal split based on highest across NZ inventories (Wilton </t>
    </r>
    <r>
      <rPr>
        <i/>
        <sz val="10"/>
        <color theme="4"/>
        <rFont val="Calibri"/>
        <family val="2"/>
      </rPr>
      <t xml:space="preserve">et al </t>
    </r>
    <r>
      <rPr>
        <sz val="10"/>
        <color theme="4"/>
        <rFont val="Calibri"/>
        <family val="2"/>
      </rPr>
      <t>2015)</t>
    </r>
  </si>
  <si>
    <r>
      <t xml:space="preserve">Assume summer=0.25 based on Kornartit </t>
    </r>
    <r>
      <rPr>
        <i/>
        <sz val="10"/>
        <color theme="4"/>
        <rFont val="Calibri"/>
        <family val="2"/>
      </rPr>
      <t>et al</t>
    </r>
    <r>
      <rPr>
        <sz val="10"/>
        <color theme="4"/>
        <rFont val="Calibri"/>
        <family val="2"/>
      </rPr>
      <t xml:space="preserve"> (2010), winter=1, rest halfway between</t>
    </r>
  </si>
  <si>
    <r>
      <t xml:space="preserve">Assume summer=0.5 based on Sun </t>
    </r>
    <r>
      <rPr>
        <i/>
        <sz val="10"/>
        <color theme="4"/>
        <rFont val="Calibri"/>
        <family val="2"/>
      </rPr>
      <t>et al</t>
    </r>
    <r>
      <rPr>
        <sz val="10"/>
        <color theme="4"/>
        <rFont val="Calibri"/>
        <family val="2"/>
      </rPr>
      <t xml:space="preserve"> (2025), winter=1, rest halfway between</t>
    </r>
  </si>
  <si>
    <r>
      <t xml:space="preserve">Splits as per Wilton </t>
    </r>
    <r>
      <rPr>
        <i/>
        <sz val="10"/>
        <color theme="4"/>
        <rFont val="Calibri"/>
        <family val="2"/>
      </rPr>
      <t>et al</t>
    </r>
    <r>
      <rPr>
        <sz val="10"/>
        <color theme="4"/>
        <rFont val="Calibri"/>
        <family val="2"/>
      </rPr>
      <t xml:space="preserve"> (2015), passive estimates not adjusted</t>
    </r>
  </si>
  <si>
    <r>
      <t xml:space="preserve">Seasonal profile data from Wilton </t>
    </r>
    <r>
      <rPr>
        <i/>
        <sz val="10"/>
        <color theme="1"/>
        <rFont val="Calibri"/>
        <family val="2"/>
      </rPr>
      <t>et al</t>
    </r>
    <r>
      <rPr>
        <sz val="10"/>
        <color theme="1"/>
        <rFont val="Calibri"/>
        <family val="2"/>
      </rPr>
      <t xml:space="preserve"> (2015) </t>
    </r>
    <r>
      <rPr>
        <i/>
        <sz val="10"/>
        <color theme="1"/>
        <rFont val="Calibri"/>
        <family val="2"/>
      </rPr>
      <t>Home heating emission inventory</t>
    </r>
    <r>
      <rPr>
        <sz val="10"/>
        <color theme="1"/>
        <rFont val="Calibri"/>
        <family val="2"/>
      </rPr>
      <t xml:space="preserve"> </t>
    </r>
    <r>
      <rPr>
        <i/>
        <sz val="10"/>
        <color theme="1"/>
        <rFont val="Calibri"/>
        <family val="2"/>
      </rPr>
      <t>and other sources evaluation.</t>
    </r>
  </si>
  <si>
    <t>annual fuel use (kg/yr) per wood burning appliance taken from Wilton et al 2015</t>
  </si>
  <si>
    <r>
      <t xml:space="preserve">StatsNZ (2025).  </t>
    </r>
    <r>
      <rPr>
        <i/>
        <sz val="10"/>
        <color theme="1"/>
        <rFont val="Calibri"/>
        <family val="2"/>
      </rPr>
      <t>2023 Census of Population and Dwellings.</t>
    </r>
  </si>
  <si>
    <t>Information release, StatisticsNZ Tatauranga Aotearoa, accessed 4 June 2025.</t>
  </si>
  <si>
    <t>https://www.stats.govt.nz/information-releases/2023-census-population-dwelling-and-housing-highlights/</t>
  </si>
  <si>
    <t>StatsNZ (2025)</t>
  </si>
  <si>
    <t>UFG heater number taken from StatsNZ (2025)</t>
  </si>
  <si>
    <t>Census 2023, StatsNZ (2025)</t>
  </si>
  <si>
    <t>wood burner number taken from StatsNZ (2025)</t>
  </si>
  <si>
    <t>pellet burner number taken from StatsNZ (2025)</t>
  </si>
  <si>
    <r>
      <t>Table 12:</t>
    </r>
    <r>
      <rPr>
        <sz val="10"/>
        <color theme="1"/>
        <rFont val="Calibri"/>
        <family val="2"/>
      </rPr>
      <t xml:space="preserve">  Annual indoor air pollution costs</t>
    </r>
    <r>
      <rPr>
        <b/>
        <sz val="10"/>
        <color theme="1"/>
        <rFont val="Calibri"/>
        <family val="2"/>
      </rPr>
      <t xml:space="preserve"> </t>
    </r>
    <r>
      <rPr>
        <b/>
        <sz val="10"/>
        <color rgb="FFFF0000"/>
        <rFont val="Calibri"/>
        <family val="2"/>
      </rPr>
      <t>per household</t>
    </r>
  </si>
  <si>
    <r>
      <t>Table 13:</t>
    </r>
    <r>
      <rPr>
        <sz val="10"/>
        <color theme="1"/>
        <rFont val="Calibri"/>
        <family val="2"/>
      </rPr>
      <t xml:space="preserve">  Annual outdoor air pollution costs</t>
    </r>
    <r>
      <rPr>
        <b/>
        <sz val="10"/>
        <color theme="1"/>
        <rFont val="Calibri"/>
        <family val="2"/>
      </rPr>
      <t xml:space="preserve"> </t>
    </r>
    <r>
      <rPr>
        <b/>
        <sz val="10"/>
        <color rgb="FFFF0000"/>
        <rFont val="Calibri"/>
        <family val="2"/>
      </rPr>
      <t>per household</t>
    </r>
  </si>
  <si>
    <r>
      <t>Table 14:</t>
    </r>
    <r>
      <rPr>
        <sz val="10"/>
        <color theme="1"/>
        <rFont val="Calibri"/>
        <family val="2"/>
      </rPr>
      <t xml:space="preserve">  Indoor air pollution as a fraction of the total (indoor+outdoor) annual costs</t>
    </r>
  </si>
  <si>
    <r>
      <t xml:space="preserve">Annual ambient (outdoor) health burden of each appliance based on annual fuel use, emissions and damage costs as at June </t>
    </r>
    <r>
      <rPr>
        <b/>
        <sz val="11"/>
        <color theme="1"/>
        <rFont val="Calibri"/>
        <family val="2"/>
      </rPr>
      <t>2025</t>
    </r>
    <r>
      <rPr>
        <sz val="11"/>
        <color theme="1"/>
        <rFont val="Calibri"/>
        <family val="2"/>
      </rPr>
      <t xml:space="preserve"> - for woodburners only</t>
    </r>
  </si>
  <si>
    <r>
      <t>No outdoor NO</t>
    </r>
    <r>
      <rPr>
        <vertAlign val="subscript"/>
        <sz val="10"/>
        <rFont val="Calibri"/>
        <family val="2"/>
      </rPr>
      <t>X</t>
    </r>
    <r>
      <rPr>
        <sz val="10"/>
        <rFont val="Calibri"/>
        <family val="2"/>
      </rPr>
      <t xml:space="preserve"> emissions, assumed all NOX released indoors</t>
    </r>
  </si>
  <si>
    <t>Annual gas use  (assuming 1 hr/day) NB: This value not used*</t>
  </si>
  <si>
    <r>
      <t xml:space="preserve">*Delgado-Saborit </t>
    </r>
    <r>
      <rPr>
        <i/>
        <sz val="10"/>
        <color theme="0" tint="-0.499984740745262"/>
        <rFont val="Calibri Light"/>
        <family val="2"/>
      </rPr>
      <t>et al</t>
    </r>
    <r>
      <rPr>
        <sz val="10"/>
        <color theme="0" tint="-0.499984740745262"/>
        <rFont val="Calibri Light"/>
        <family val="2"/>
      </rPr>
      <t xml:space="preserve"> (2024) found no association between NO</t>
    </r>
    <r>
      <rPr>
        <vertAlign val="subscript"/>
        <sz val="10"/>
        <color theme="0" tint="-0.499984740745262"/>
        <rFont val="Calibri Light"/>
        <family val="2"/>
      </rPr>
      <t>2</t>
    </r>
    <r>
      <rPr>
        <sz val="10"/>
        <color theme="0" tint="-0.499984740745262"/>
        <rFont val="Calibri Light"/>
        <family val="2"/>
      </rPr>
      <t xml:space="preserve"> and extraction</t>
    </r>
  </si>
  <si>
    <r>
      <t>NO</t>
    </r>
    <r>
      <rPr>
        <vertAlign val="subscript"/>
        <sz val="10"/>
        <color theme="0" tint="-0.499984740745262"/>
        <rFont val="Calibri"/>
        <family val="2"/>
      </rPr>
      <t>X</t>
    </r>
    <r>
      <rPr>
        <sz val="10"/>
        <color theme="0" tint="-0.499984740745262"/>
        <rFont val="Calibri"/>
        <family val="2"/>
      </rPr>
      <t xml:space="preserve"> EF for residential LPG combustion</t>
    </r>
  </si>
  <si>
    <r>
      <t>kg NO</t>
    </r>
    <r>
      <rPr>
        <b/>
        <vertAlign val="subscript"/>
        <sz val="10"/>
        <color theme="0" tint="-0.499984740745262"/>
        <rFont val="Calibri"/>
        <family val="2"/>
      </rPr>
      <t>X</t>
    </r>
    <r>
      <rPr>
        <b/>
        <sz val="10"/>
        <color theme="0" tint="-0.499984740745262"/>
        <rFont val="Calibri"/>
        <family val="2"/>
      </rPr>
      <t xml:space="preserve"> per yr</t>
    </r>
  </si>
  <si>
    <r>
      <rPr>
        <b/>
        <sz val="10"/>
        <color theme="0" tint="-0.499984740745262"/>
        <rFont val="Calibri"/>
        <family val="2"/>
      </rPr>
      <t xml:space="preserve">Note: </t>
    </r>
    <r>
      <rPr>
        <sz val="10"/>
        <color theme="0" tint="-0.499984740745262"/>
        <rFont val="Calibri"/>
        <family val="2"/>
      </rPr>
      <t>PM</t>
    </r>
    <r>
      <rPr>
        <vertAlign val="subscript"/>
        <sz val="10"/>
        <color theme="0" tint="-0.499984740745262"/>
        <rFont val="Calibri"/>
        <family val="2"/>
      </rPr>
      <t>2.5</t>
    </r>
    <r>
      <rPr>
        <sz val="10"/>
        <color theme="0" tint="-0.499984740745262"/>
        <rFont val="Calibri"/>
        <family val="2"/>
      </rPr>
      <t xml:space="preserve"> emissions from gas hobs </t>
    </r>
    <r>
      <rPr>
        <u/>
        <sz val="10"/>
        <color theme="0" tint="-0.499984740745262"/>
        <rFont val="Calibri"/>
        <family val="2"/>
      </rPr>
      <t>not</t>
    </r>
    <r>
      <rPr>
        <sz val="10"/>
        <color theme="0" tint="-0.499984740745262"/>
        <rFont val="Calibri"/>
        <family val="2"/>
      </rPr>
      <t xml:space="preserve"> estimated as indoor AQ only assessed for NO</t>
    </r>
    <r>
      <rPr>
        <vertAlign val="subscript"/>
        <sz val="10"/>
        <color theme="0" tint="-0.499984740745262"/>
        <rFont val="Calibri"/>
        <family val="2"/>
      </rPr>
      <t>X</t>
    </r>
  </si>
  <si>
    <r>
      <t>NB: Not used in final report as Delgado-Saborit et al (2024) found no association between NO</t>
    </r>
    <r>
      <rPr>
        <vertAlign val="subscript"/>
        <sz val="10"/>
        <color theme="1"/>
        <rFont val="Calibri"/>
        <family val="2"/>
      </rPr>
      <t>2</t>
    </r>
    <r>
      <rPr>
        <sz val="10"/>
        <color theme="1"/>
        <rFont val="Calibri"/>
        <family val="2"/>
      </rPr>
      <t xml:space="preserve"> and extraction</t>
    </r>
  </si>
  <si>
    <t>2-14 yr old asthma (NZHS)</t>
  </si>
  <si>
    <t>&lt; 18 yrs (HAPINZ)</t>
  </si>
  <si>
    <r>
      <t>Table 15:</t>
    </r>
    <r>
      <rPr>
        <sz val="10"/>
        <color theme="1"/>
        <rFont val="Calibri"/>
        <family val="2"/>
      </rPr>
      <t xml:space="preserve">  Total annual indoor air pollution impacts </t>
    </r>
    <r>
      <rPr>
        <b/>
        <sz val="10"/>
        <color rgb="FFFF0000"/>
        <rFont val="Calibri"/>
        <family val="2"/>
      </rPr>
      <t>by appliance</t>
    </r>
    <r>
      <rPr>
        <sz val="10"/>
        <color theme="1"/>
        <rFont val="Calibri"/>
        <family val="2"/>
      </rPr>
      <t xml:space="preserve"> </t>
    </r>
    <r>
      <rPr>
        <i/>
        <sz val="10"/>
        <color theme="1"/>
        <rFont val="Calibri"/>
        <family val="2"/>
      </rPr>
      <t>(estimated number of appliances)</t>
    </r>
    <r>
      <rPr>
        <sz val="10"/>
        <color theme="1"/>
        <rFont val="Calibri"/>
        <family val="2"/>
      </rPr>
      <t xml:space="preserve"> f</t>
    </r>
    <r>
      <rPr>
        <sz val="10"/>
        <rFont val="Calibri"/>
        <family val="2"/>
      </rPr>
      <t>or Aotearoa New Zealand</t>
    </r>
  </si>
  <si>
    <r>
      <t>Table 17:</t>
    </r>
    <r>
      <rPr>
        <sz val="10"/>
        <color theme="1"/>
        <rFont val="Calibri"/>
        <family val="2"/>
      </rPr>
      <t xml:space="preserve">  Total annual </t>
    </r>
    <r>
      <rPr>
        <b/>
        <sz val="10"/>
        <color rgb="FFFF0000"/>
        <rFont val="Calibri"/>
        <family val="2"/>
      </rPr>
      <t>indoor and outdoor</t>
    </r>
    <r>
      <rPr>
        <sz val="10"/>
        <color theme="1"/>
        <rFont val="Calibri"/>
        <family val="2"/>
      </rPr>
      <t xml:space="preserve"> air pollution costs</t>
    </r>
    <r>
      <rPr>
        <b/>
        <sz val="10"/>
        <color theme="1"/>
        <rFont val="Calibri"/>
        <family val="2"/>
      </rPr>
      <t xml:space="preserve"> </t>
    </r>
    <r>
      <rPr>
        <sz val="10"/>
        <rFont val="Calibri"/>
        <family val="2"/>
      </rPr>
      <t>for Aotearoa New Zealand</t>
    </r>
  </si>
  <si>
    <r>
      <t>Table 18:</t>
    </r>
    <r>
      <rPr>
        <sz val="10"/>
        <color theme="1"/>
        <rFont val="Calibri"/>
        <family val="2"/>
      </rPr>
      <t xml:space="preserve">  Effect of exposure increments on the total annual indoor air pollution costs by appliance</t>
    </r>
  </si>
  <si>
    <r>
      <t>Table 19:</t>
    </r>
    <r>
      <rPr>
        <sz val="10"/>
        <color theme="1"/>
        <rFont val="Calibri"/>
        <family val="2"/>
      </rPr>
      <t xml:space="preserve">  Effect of household composition on the total annual indoor air pollution costs by appliance</t>
    </r>
  </si>
  <si>
    <r>
      <t>Table 16:</t>
    </r>
    <r>
      <rPr>
        <sz val="10"/>
        <color theme="1"/>
        <rFont val="Calibri"/>
        <family val="2"/>
      </rPr>
      <t xml:space="preserve">  Total annual </t>
    </r>
    <r>
      <rPr>
        <b/>
        <sz val="10"/>
        <color rgb="FFFF0000"/>
        <rFont val="Calibri"/>
        <family val="2"/>
      </rPr>
      <t>indoor air pollution costs</t>
    </r>
    <r>
      <rPr>
        <b/>
        <sz val="10"/>
        <color theme="1"/>
        <rFont val="Calibri"/>
        <family val="2"/>
      </rPr>
      <t xml:space="preserve"> </t>
    </r>
    <r>
      <rPr>
        <sz val="10"/>
        <rFont val="Calibri"/>
        <family val="2"/>
      </rPr>
      <t>for Aotearoa New Zealand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</si>
</sst>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8" formatCode="&quot;$&quot;#,##0.00;[Red]\-&quot;$&quot;#,##0.00"/>
    <numFmt numFmtId="43" formatCode="_-* #,##0.00_-;\-* #,##0.00_-;_-* &quot;-&quot;??_-;_-@_-"/>
    <numFmt numFmtId="164" formatCode="0.000"/>
    <numFmt numFmtId="165" formatCode="0.0"/>
    <numFmt numFmtId="166" formatCode="0.0000"/>
    <numFmt numFmtId="167" formatCode="_-* #,##0_-;\-* #,##0_-;_-* &quot;-&quot;??_-;_-@_-"/>
    <numFmt numFmtId="168" formatCode="0.00000"/>
    <numFmt numFmtId="169" formatCode="0.0%"/>
    <numFmt numFmtId="170" formatCode="_-* #,##0.000_-;\-* #,##0.000_-;_-* &quot;-&quot;??_-;_-@_-"/>
  </numFmts>
  <fonts count="155" x14ac:knownFonts="1">
    <font>
      <sz val="11"/>
      <color theme="1"/>
      <name val="Aptos Narrow"/>
      <family val="2"/>
      <scheme val="minor"/>
    </font>
    <font>
      <sz val="11"/>
      <color theme="1"/>
      <name val="Calibri"/>
      <family val="2"/>
    </font>
    <font>
      <sz val="11"/>
      <color theme="1"/>
      <name val="Aptos Narrow"/>
      <family val="2"/>
      <scheme val="minor"/>
    </font>
    <font>
      <sz val="11"/>
      <color rgb="FFFF0000"/>
      <name val="Aptos Narrow"/>
      <family val="2"/>
      <scheme val="minor"/>
    </font>
    <font>
      <sz val="10"/>
      <color theme="1"/>
      <name val="Aptos Narrow"/>
      <family val="2"/>
      <scheme val="minor"/>
    </font>
    <font>
      <sz val="9"/>
      <color indexed="81"/>
      <name val="Tahoma"/>
      <family val="2"/>
    </font>
    <font>
      <sz val="10"/>
      <color theme="1"/>
      <name val="Arial"/>
      <family val="2"/>
    </font>
    <font>
      <u/>
      <sz val="11"/>
      <color theme="10"/>
      <name val="Aptos Narrow"/>
      <family val="2"/>
      <scheme val="minor"/>
    </font>
    <font>
      <i/>
      <sz val="11"/>
      <color theme="1"/>
      <name val="Calibri"/>
      <family val="2"/>
    </font>
    <font>
      <b/>
      <sz val="9"/>
      <color indexed="81"/>
      <name val="Tahoma"/>
      <family val="2"/>
    </font>
    <font>
      <sz val="10"/>
      <color theme="1"/>
      <name val="Calibri"/>
      <family val="2"/>
    </font>
    <font>
      <b/>
      <sz val="10"/>
      <color theme="1"/>
      <name val="Calibri"/>
      <family val="2"/>
    </font>
    <font>
      <sz val="10"/>
      <color rgb="FF0070C0"/>
      <name val="Calibri"/>
      <family val="2"/>
    </font>
    <font>
      <b/>
      <sz val="11"/>
      <color theme="1"/>
      <name val="Calibri"/>
      <family val="2"/>
    </font>
    <font>
      <sz val="10"/>
      <name val="Calibri"/>
      <family val="2"/>
    </font>
    <font>
      <sz val="9"/>
      <color theme="1"/>
      <name val="Calibri"/>
      <family val="2"/>
    </font>
    <font>
      <sz val="9"/>
      <color rgb="FFFF0000"/>
      <name val="Calibri"/>
      <family val="2"/>
    </font>
    <font>
      <b/>
      <sz val="9"/>
      <color rgb="FFFF0000"/>
      <name val="Calibri"/>
      <family val="2"/>
    </font>
    <font>
      <i/>
      <sz val="9"/>
      <color rgb="FFFF0000"/>
      <name val="Calibri"/>
      <family val="2"/>
    </font>
    <font>
      <b/>
      <sz val="14"/>
      <color theme="0"/>
      <name val="Calibri"/>
      <family val="2"/>
    </font>
    <font>
      <sz val="11"/>
      <color theme="0"/>
      <name val="Calibri"/>
      <family val="2"/>
    </font>
    <font>
      <sz val="11"/>
      <color theme="1"/>
      <name val="Calibri"/>
      <family val="2"/>
    </font>
    <font>
      <u/>
      <sz val="10"/>
      <color theme="10"/>
      <name val="Calibri"/>
      <family val="2"/>
    </font>
    <font>
      <vertAlign val="subscript"/>
      <sz val="10"/>
      <color theme="1"/>
      <name val="Calibri"/>
      <family val="2"/>
    </font>
    <font>
      <sz val="10"/>
      <color rgb="FFFF0000"/>
      <name val="Calibri"/>
      <family val="2"/>
    </font>
    <font>
      <b/>
      <sz val="14"/>
      <color theme="1"/>
      <name val="Calibri"/>
      <family val="2"/>
    </font>
    <font>
      <b/>
      <sz val="10"/>
      <color rgb="FFFF0000"/>
      <name val="Calibri"/>
      <family val="2"/>
    </font>
    <font>
      <b/>
      <sz val="10"/>
      <color theme="5"/>
      <name val="Calibri"/>
      <family val="2"/>
    </font>
    <font>
      <i/>
      <sz val="8"/>
      <color theme="1" tint="0.499984740745262"/>
      <name val="Calibri"/>
      <family val="2"/>
    </font>
    <font>
      <vertAlign val="superscript"/>
      <sz val="10"/>
      <color theme="1"/>
      <name val="Calibri"/>
      <family val="2"/>
    </font>
    <font>
      <b/>
      <sz val="10"/>
      <color theme="7" tint="-0.249977111117893"/>
      <name val="Calibri"/>
      <family val="2"/>
    </font>
    <font>
      <u/>
      <sz val="11"/>
      <color theme="10"/>
      <name val="Calibri"/>
      <family val="2"/>
    </font>
    <font>
      <i/>
      <sz val="10"/>
      <name val="Calibri"/>
      <family val="2"/>
    </font>
    <font>
      <i/>
      <sz val="10"/>
      <color theme="1"/>
      <name val="Calibri"/>
      <family val="2"/>
    </font>
    <font>
      <u/>
      <sz val="11"/>
      <color theme="0"/>
      <name val="Calibri"/>
      <family val="2"/>
    </font>
    <font>
      <sz val="10"/>
      <color theme="1"/>
      <name val="Aptos Narrow"/>
      <family val="2"/>
    </font>
    <font>
      <b/>
      <sz val="14"/>
      <name val="Calibri"/>
      <family val="2"/>
    </font>
    <font>
      <b/>
      <sz val="11"/>
      <name val="Calibri"/>
      <family val="2"/>
    </font>
    <font>
      <b/>
      <sz val="10"/>
      <name val="Calibri"/>
      <family val="2"/>
    </font>
    <font>
      <b/>
      <sz val="10"/>
      <color theme="0" tint="-0.499984740745262"/>
      <name val="Calibri"/>
      <family val="2"/>
    </font>
    <font>
      <b/>
      <vertAlign val="subscript"/>
      <sz val="10"/>
      <color theme="5"/>
      <name val="Calibri"/>
      <family val="2"/>
    </font>
    <font>
      <b/>
      <vertAlign val="subscript"/>
      <sz val="10"/>
      <color theme="7" tint="-0.249977111117893"/>
      <name val="Calibri"/>
      <family val="2"/>
    </font>
    <font>
      <i/>
      <sz val="10"/>
      <color theme="0" tint="-0.499984740745262"/>
      <name val="Calibri"/>
      <family val="2"/>
    </font>
    <font>
      <i/>
      <sz val="10"/>
      <color theme="1" tint="0.499984740745262"/>
      <name val="Calibri"/>
      <family val="2"/>
    </font>
    <font>
      <b/>
      <i/>
      <sz val="10"/>
      <color theme="1"/>
      <name val="Calibri"/>
      <family val="2"/>
    </font>
    <font>
      <i/>
      <vertAlign val="superscript"/>
      <sz val="10"/>
      <color theme="1"/>
      <name val="Calibri"/>
      <family val="2"/>
    </font>
    <font>
      <i/>
      <sz val="10"/>
      <color rgb="FFFF0000"/>
      <name val="Calibri"/>
      <family val="2"/>
    </font>
    <font>
      <vertAlign val="subscript"/>
      <sz val="10"/>
      <name val="Calibri"/>
      <family val="2"/>
    </font>
    <font>
      <b/>
      <i/>
      <sz val="10"/>
      <name val="Calibri"/>
      <family val="2"/>
    </font>
    <font>
      <b/>
      <sz val="10"/>
      <color rgb="FF00B050"/>
      <name val="Calibri"/>
      <family val="2"/>
    </font>
    <font>
      <b/>
      <sz val="10"/>
      <color rgb="FF0070C0"/>
      <name val="Calibri"/>
      <family val="2"/>
    </font>
    <font>
      <sz val="10"/>
      <color rgb="FF00B050"/>
      <name val="Calibri"/>
      <family val="2"/>
    </font>
    <font>
      <i/>
      <sz val="11"/>
      <color theme="1"/>
      <name val="Aptos Narrow"/>
      <family val="2"/>
      <scheme val="minor"/>
    </font>
    <font>
      <b/>
      <sz val="9"/>
      <color rgb="FF002060"/>
      <name val="Calibri"/>
      <family val="2"/>
    </font>
    <font>
      <sz val="10.5"/>
      <color theme="1"/>
      <name val="Calibri"/>
      <family val="2"/>
    </font>
    <font>
      <sz val="10"/>
      <color rgb="FF000000"/>
      <name val="Calibri"/>
      <family val="2"/>
    </font>
    <font>
      <vertAlign val="superscript"/>
      <sz val="9"/>
      <color theme="1"/>
      <name val="Calibri"/>
      <family val="2"/>
    </font>
    <font>
      <vertAlign val="superscript"/>
      <sz val="10"/>
      <color rgb="FF000000"/>
      <name val="Calibri"/>
      <family val="2"/>
    </font>
    <font>
      <sz val="9"/>
      <color rgb="FF000000"/>
      <name val="Calibri"/>
      <family val="2"/>
    </font>
    <font>
      <sz val="11"/>
      <color rgb="FF000000"/>
      <name val="Calibri"/>
      <family val="2"/>
    </font>
    <font>
      <sz val="11"/>
      <color theme="0"/>
      <name val="Aptos Narrow"/>
      <family val="2"/>
      <scheme val="minor"/>
    </font>
    <font>
      <u/>
      <sz val="11"/>
      <name val="Calibri"/>
      <family val="2"/>
    </font>
    <font>
      <b/>
      <sz val="10"/>
      <color theme="0"/>
      <name val="Calibri"/>
      <family val="2"/>
    </font>
    <font>
      <b/>
      <sz val="12"/>
      <color theme="1"/>
      <name val="Calibri"/>
      <family val="2"/>
    </font>
    <font>
      <b/>
      <sz val="10"/>
      <color rgb="FF000000"/>
      <name val="Calibri"/>
      <family val="2"/>
    </font>
    <font>
      <b/>
      <vertAlign val="subscript"/>
      <sz val="10"/>
      <color rgb="FF000000"/>
      <name val="Calibri"/>
      <family val="2"/>
    </font>
    <font>
      <b/>
      <sz val="10"/>
      <color rgb="FFFFFFFF"/>
      <name val="Calibri"/>
      <family val="2"/>
    </font>
    <font>
      <b/>
      <sz val="9"/>
      <color theme="1"/>
      <name val="Calibri"/>
      <family val="2"/>
    </font>
    <font>
      <b/>
      <sz val="11"/>
      <color theme="1"/>
      <name val="Aptos Narrow"/>
      <family val="2"/>
      <scheme val="minor"/>
    </font>
    <font>
      <sz val="10"/>
      <color theme="5"/>
      <name val="Calibri"/>
      <family val="2"/>
    </font>
    <font>
      <sz val="8"/>
      <color theme="1"/>
      <name val="Calibri"/>
      <family val="2"/>
    </font>
    <font>
      <b/>
      <sz val="8"/>
      <color theme="1"/>
      <name val="Calibri"/>
      <family val="2"/>
    </font>
    <font>
      <b/>
      <vertAlign val="superscript"/>
      <sz val="10"/>
      <color theme="5"/>
      <name val="Calibri"/>
      <family val="2"/>
    </font>
    <font>
      <b/>
      <vertAlign val="superscript"/>
      <sz val="10"/>
      <color theme="7" tint="-0.249977111117893"/>
      <name val="Calibri"/>
      <family val="2"/>
    </font>
    <font>
      <b/>
      <sz val="11"/>
      <color rgb="FFFF0000"/>
      <name val="Calibri"/>
      <family val="2"/>
    </font>
    <font>
      <vertAlign val="subscript"/>
      <sz val="10"/>
      <color theme="5"/>
      <name val="Calibri"/>
      <family val="2"/>
    </font>
    <font>
      <sz val="10"/>
      <color theme="7" tint="-0.249977111117893"/>
      <name val="Calibri"/>
      <family val="2"/>
    </font>
    <font>
      <vertAlign val="subscript"/>
      <sz val="10"/>
      <color theme="7" tint="-0.249977111117893"/>
      <name val="Calibri"/>
      <family val="2"/>
    </font>
    <font>
      <b/>
      <u/>
      <sz val="10"/>
      <color rgb="FFFF0000"/>
      <name val="Calibri"/>
      <family val="2"/>
    </font>
    <font>
      <b/>
      <vertAlign val="subscript"/>
      <sz val="10"/>
      <color rgb="FFFF0000"/>
      <name val="Calibri"/>
      <family val="2"/>
    </font>
    <font>
      <b/>
      <sz val="11"/>
      <color theme="5"/>
      <name val="Calibri"/>
      <family val="2"/>
    </font>
    <font>
      <b/>
      <vertAlign val="subscript"/>
      <sz val="11"/>
      <color theme="5"/>
      <name val="Calibri"/>
      <family val="2"/>
    </font>
    <font>
      <b/>
      <sz val="11"/>
      <color theme="7" tint="-0.249977111117893"/>
      <name val="Calibri"/>
      <family val="2"/>
    </font>
    <font>
      <b/>
      <vertAlign val="subscript"/>
      <sz val="11"/>
      <color theme="7" tint="-0.249977111117893"/>
      <name val="Calibri"/>
      <family val="2"/>
    </font>
    <font>
      <u/>
      <sz val="10"/>
      <name val="Calibri"/>
      <family val="2"/>
    </font>
    <font>
      <sz val="8"/>
      <name val="Calibri"/>
      <family val="2"/>
    </font>
    <font>
      <sz val="10"/>
      <color theme="4"/>
      <name val="Aptos Narrow"/>
      <family val="2"/>
      <scheme val="minor"/>
    </font>
    <font>
      <b/>
      <vertAlign val="subscript"/>
      <sz val="10"/>
      <name val="Calibri"/>
      <family val="2"/>
    </font>
    <font>
      <sz val="9"/>
      <color theme="4"/>
      <name val="Calibri"/>
      <family val="2"/>
    </font>
    <font>
      <sz val="10"/>
      <color theme="1"/>
      <name val="Aptos"/>
      <family val="2"/>
    </font>
    <font>
      <b/>
      <sz val="10"/>
      <color theme="1"/>
      <name val="Aptos"/>
      <family val="2"/>
    </font>
    <font>
      <sz val="11"/>
      <color theme="1"/>
      <name val="Aptos"/>
      <family val="2"/>
    </font>
    <font>
      <b/>
      <sz val="11"/>
      <color theme="1"/>
      <name val="Aptos"/>
      <family val="2"/>
    </font>
    <font>
      <sz val="11"/>
      <color theme="4"/>
      <name val="Aptos"/>
      <family val="2"/>
    </font>
    <font>
      <sz val="11"/>
      <name val="Aptos"/>
      <family val="2"/>
    </font>
    <font>
      <i/>
      <sz val="10"/>
      <name val="Aptos"/>
      <family val="2"/>
    </font>
    <font>
      <sz val="10"/>
      <name val="Aptos"/>
      <family val="2"/>
    </font>
    <font>
      <b/>
      <sz val="11"/>
      <name val="Aptos"/>
      <family val="2"/>
    </font>
    <font>
      <sz val="10"/>
      <color theme="4"/>
      <name val="Aptos"/>
      <family val="2"/>
    </font>
    <font>
      <b/>
      <i/>
      <sz val="10"/>
      <color theme="1"/>
      <name val="Aptos"/>
      <family val="2"/>
    </font>
    <font>
      <b/>
      <sz val="10"/>
      <color theme="0" tint="-0.499984740745262"/>
      <name val="Aptos"/>
      <family val="2"/>
    </font>
    <font>
      <b/>
      <sz val="10"/>
      <color theme="5"/>
      <name val="Aptos"/>
      <family val="2"/>
    </font>
    <font>
      <b/>
      <vertAlign val="subscript"/>
      <sz val="10"/>
      <color theme="5"/>
      <name val="Aptos"/>
      <family val="2"/>
    </font>
    <font>
      <b/>
      <sz val="10"/>
      <color theme="7" tint="-0.249977111117893"/>
      <name val="Aptos"/>
      <family val="2"/>
    </font>
    <font>
      <b/>
      <vertAlign val="subscript"/>
      <sz val="10"/>
      <color theme="7" tint="-0.249977111117893"/>
      <name val="Aptos"/>
      <family val="2"/>
    </font>
    <font>
      <sz val="10"/>
      <color theme="4"/>
      <name val="Calibri"/>
      <family val="2"/>
    </font>
    <font>
      <sz val="11"/>
      <color theme="4"/>
      <name val="Calibri"/>
      <family val="2"/>
    </font>
    <font>
      <sz val="11"/>
      <color rgb="FFFF0000"/>
      <name val="Calibri"/>
      <family val="2"/>
    </font>
    <font>
      <i/>
      <sz val="11"/>
      <name val="Calibri"/>
      <family val="2"/>
    </font>
    <font>
      <sz val="11"/>
      <name val="Calibri"/>
      <family val="2"/>
    </font>
    <font>
      <vertAlign val="subscript"/>
      <sz val="11"/>
      <color theme="1"/>
      <name val="Calibri"/>
      <family val="2"/>
    </font>
    <font>
      <u/>
      <sz val="10"/>
      <color theme="4"/>
      <name val="Calibri"/>
      <family val="2"/>
    </font>
    <font>
      <b/>
      <sz val="12"/>
      <name val="Calibri"/>
      <family val="2"/>
    </font>
    <font>
      <i/>
      <vertAlign val="subscript"/>
      <sz val="11"/>
      <name val="Calibri"/>
      <family val="2"/>
    </font>
    <font>
      <b/>
      <sz val="11"/>
      <color theme="0"/>
      <name val="Calibri"/>
      <family val="2"/>
    </font>
    <font>
      <i/>
      <sz val="8"/>
      <color rgb="FFFF0000"/>
      <name val="Calibri"/>
      <family val="2"/>
    </font>
    <font>
      <b/>
      <sz val="9"/>
      <color theme="4"/>
      <name val="Calibri"/>
      <family val="2"/>
    </font>
    <font>
      <b/>
      <sz val="10"/>
      <color theme="4"/>
      <name val="Calibri"/>
      <family val="2"/>
    </font>
    <font>
      <sz val="11"/>
      <color theme="4"/>
      <name val="Aptos Narrow"/>
      <family val="2"/>
      <scheme val="minor"/>
    </font>
    <font>
      <i/>
      <sz val="10"/>
      <color theme="4"/>
      <name val="Calibri"/>
      <family val="2"/>
    </font>
    <font>
      <sz val="10"/>
      <color theme="0" tint="-0.499984740745262"/>
      <name val="Calibri"/>
      <family val="2"/>
    </font>
    <font>
      <b/>
      <vertAlign val="subscript"/>
      <sz val="10"/>
      <color theme="0" tint="-0.499984740745262"/>
      <name val="Calibri"/>
      <family val="2"/>
    </font>
    <font>
      <vertAlign val="subscript"/>
      <sz val="10"/>
      <color theme="4"/>
      <name val="Calibri"/>
      <family val="2"/>
    </font>
    <font>
      <i/>
      <sz val="9"/>
      <color theme="0" tint="-0.499984740745262"/>
      <name val="Calibri"/>
      <family val="2"/>
    </font>
    <font>
      <b/>
      <sz val="10"/>
      <name val="Aptos"/>
      <family val="2"/>
    </font>
    <font>
      <b/>
      <i/>
      <sz val="10"/>
      <name val="Aptos"/>
      <family val="2"/>
    </font>
    <font>
      <sz val="10"/>
      <color theme="0" tint="-0.34998626667073579"/>
      <name val="Calibri"/>
      <family val="2"/>
    </font>
    <font>
      <sz val="9"/>
      <name val="Calibri"/>
      <family val="2"/>
    </font>
    <font>
      <vertAlign val="subscript"/>
      <sz val="9"/>
      <color theme="1"/>
      <name val="Calibri"/>
      <family val="2"/>
    </font>
    <font>
      <i/>
      <sz val="10"/>
      <color rgb="FF0070C0"/>
      <name val="Calibri"/>
      <family val="2"/>
    </font>
    <font>
      <i/>
      <sz val="10"/>
      <color rgb="FF00B050"/>
      <name val="Calibri"/>
      <family val="2"/>
    </font>
    <font>
      <sz val="10"/>
      <color theme="8"/>
      <name val="Calibri"/>
      <family val="2"/>
    </font>
    <font>
      <i/>
      <sz val="10"/>
      <color theme="8"/>
      <name val="Calibri"/>
      <family val="2"/>
    </font>
    <font>
      <b/>
      <sz val="10"/>
      <color theme="8"/>
      <name val="Calibri"/>
      <family val="2"/>
    </font>
    <font>
      <b/>
      <i/>
      <sz val="10"/>
      <color rgb="FF00B050"/>
      <name val="Calibri"/>
      <family val="2"/>
    </font>
    <font>
      <sz val="9"/>
      <color rgb="FF00B050"/>
      <name val="Calibri"/>
      <family val="2"/>
    </font>
    <font>
      <vertAlign val="superscript"/>
      <sz val="9"/>
      <color rgb="FF00B050"/>
      <name val="Calibri"/>
      <family val="2"/>
    </font>
    <font>
      <vertAlign val="subscript"/>
      <sz val="9"/>
      <color rgb="FF00B050"/>
      <name val="Calibri"/>
      <family val="2"/>
    </font>
    <font>
      <sz val="9"/>
      <color theme="8"/>
      <name val="Calibri"/>
      <family val="2"/>
    </font>
    <font>
      <vertAlign val="superscript"/>
      <sz val="9"/>
      <color theme="8"/>
      <name val="Calibri"/>
      <family val="2"/>
    </font>
    <font>
      <vertAlign val="subscript"/>
      <sz val="9"/>
      <color theme="8"/>
      <name val="Calibri"/>
      <family val="2"/>
    </font>
    <font>
      <sz val="9"/>
      <color rgb="FF0070C0"/>
      <name val="Calibri"/>
      <family val="2"/>
    </font>
    <font>
      <sz val="9"/>
      <color theme="0" tint="-0.499984740745262"/>
      <name val="Calibri"/>
      <family val="2"/>
    </font>
    <font>
      <sz val="9"/>
      <color theme="0" tint="-0.34998626667073579"/>
      <name val="Calibri"/>
      <family val="2"/>
    </font>
    <font>
      <sz val="10"/>
      <color theme="9"/>
      <name val="Calibri"/>
      <family val="2"/>
    </font>
    <font>
      <sz val="10"/>
      <color rgb="FF156082"/>
      <name val="Calibri"/>
      <family val="2"/>
    </font>
    <font>
      <sz val="9"/>
      <color rgb="FF156082"/>
      <name val="Calibri"/>
      <family val="2"/>
    </font>
    <font>
      <i/>
      <sz val="9"/>
      <color rgb="FF000000"/>
      <name val="Calibri"/>
      <family val="2"/>
    </font>
    <font>
      <b/>
      <i/>
      <sz val="10"/>
      <color rgb="FF000000"/>
      <name val="Calibri"/>
      <family val="2"/>
    </font>
    <font>
      <sz val="10"/>
      <color theme="0" tint="-0.499984740745262"/>
      <name val="Calibri Light"/>
      <family val="2"/>
    </font>
    <font>
      <i/>
      <sz val="10"/>
      <color theme="0" tint="-0.499984740745262"/>
      <name val="Calibri Light"/>
      <family val="2"/>
    </font>
    <font>
      <vertAlign val="subscript"/>
      <sz val="10"/>
      <color theme="0" tint="-0.499984740745262"/>
      <name val="Calibri Light"/>
      <family val="2"/>
    </font>
    <font>
      <sz val="11"/>
      <color theme="0" tint="-0.499984740745262"/>
      <name val="Calibri"/>
      <family val="2"/>
    </font>
    <font>
      <vertAlign val="subscript"/>
      <sz val="10"/>
      <color theme="0" tint="-0.499984740745262"/>
      <name val="Calibri"/>
      <family val="2"/>
    </font>
    <font>
      <u/>
      <sz val="10"/>
      <color theme="0" tint="-0.499984740745262"/>
      <name val="Calibri"/>
      <family val="2"/>
    </font>
  </fonts>
  <fills count="27">
    <fill>
      <patternFill patternType="none"/>
    </fill>
    <fill>
      <patternFill patternType="gray125"/>
    </fill>
    <fill>
      <patternFill patternType="solid">
        <fgColor rgb="FFF8F8F8"/>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3" tint="0.749992370372631"/>
        <bgColor indexed="64"/>
      </patternFill>
    </fill>
    <fill>
      <patternFill patternType="solid">
        <fgColor theme="0" tint="-0.249977111117893"/>
        <bgColor indexed="64"/>
      </patternFill>
    </fill>
    <fill>
      <patternFill patternType="solid">
        <fgColor theme="7"/>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249977111117893"/>
        <bgColor indexed="64"/>
      </patternFill>
    </fill>
    <fill>
      <patternFill patternType="solid">
        <fgColor theme="5"/>
        <bgColor indexed="64"/>
      </patternFill>
    </fill>
    <fill>
      <patternFill patternType="solid">
        <fgColor theme="5" tint="0.39997558519241921"/>
        <bgColor indexed="64"/>
      </patternFill>
    </fill>
    <fill>
      <patternFill patternType="solid">
        <fgColor theme="5"/>
        <bgColor rgb="FFC0C0C0"/>
      </patternFill>
    </fill>
    <fill>
      <patternFill patternType="solid">
        <fgColor theme="5" tint="0.59999389629810485"/>
        <bgColor indexed="64"/>
      </patternFill>
    </fill>
    <fill>
      <patternFill patternType="solid">
        <fgColor theme="0" tint="-0.249977111117893"/>
        <bgColor rgb="FFC0C0C0"/>
      </patternFill>
    </fill>
    <fill>
      <patternFill patternType="solid">
        <fgColor rgb="FF1C556C"/>
        <bgColor indexed="64"/>
      </patternFill>
    </fill>
    <fill>
      <patternFill patternType="solid">
        <fgColor theme="5" tint="0.79998168889431442"/>
        <bgColor indexed="64"/>
      </patternFill>
    </fill>
    <fill>
      <patternFill patternType="solid">
        <fgColor rgb="FFE7E6E6"/>
        <bgColor indexed="64"/>
      </patternFill>
    </fill>
    <fill>
      <patternFill patternType="solid">
        <fgColor theme="9" tint="0.79998168889431442"/>
        <bgColor indexed="64"/>
      </patternFill>
    </fill>
    <fill>
      <patternFill patternType="solid">
        <fgColor theme="2"/>
        <bgColor indexed="64"/>
      </patternFill>
    </fill>
    <fill>
      <patternFill patternType="solid">
        <fgColor theme="2"/>
        <bgColor rgb="FFC0C0C0"/>
      </patternFill>
    </fill>
    <fill>
      <patternFill patternType="solid">
        <fgColor rgb="FF92D050"/>
        <bgColor indexed="64"/>
      </patternFill>
    </fill>
    <fill>
      <patternFill patternType="solid">
        <fgColor theme="0" tint="-0.14999847407452621"/>
        <bgColor indexed="64"/>
      </patternFill>
    </fill>
    <fill>
      <patternFill patternType="solid">
        <fgColor theme="0" tint="-4.9989318521683403E-2"/>
        <bgColor indexed="64"/>
      </patternFill>
    </fill>
  </fills>
  <borders count="57">
    <border>
      <left/>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right style="thin">
        <color theme="2" tint="-0.249977111117893"/>
      </right>
      <top/>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bottom style="thin">
        <color theme="0" tint="-0.34998626667073579"/>
      </bottom>
      <diagonal/>
    </border>
    <border>
      <left style="thin">
        <color theme="2" tint="-0.249977111117893"/>
      </left>
      <right/>
      <top style="thin">
        <color theme="2" tint="-9.9978637043366805E-2"/>
      </top>
      <bottom/>
      <diagonal/>
    </border>
    <border>
      <left style="thin">
        <color theme="2" tint="-9.9978637043366805E-2"/>
      </left>
      <right style="thin">
        <color theme="0" tint="-0.34998626667073579"/>
      </right>
      <top style="thin">
        <color theme="2" tint="-9.9978637043366805E-2"/>
      </top>
      <bottom/>
      <diagonal/>
    </border>
    <border>
      <left style="thin">
        <color theme="2" tint="-9.9978637043366805E-2"/>
      </left>
      <right style="thin">
        <color theme="0" tint="-0.34998626667073579"/>
      </right>
      <top/>
      <bottom/>
      <diagonal/>
    </border>
    <border>
      <left style="thin">
        <color theme="2" tint="-9.9978637043366805E-2"/>
      </left>
      <right style="thin">
        <color theme="0" tint="-0.34998626667073579"/>
      </right>
      <top/>
      <bottom style="thin">
        <color theme="0" tint="-0.34998626667073579"/>
      </bottom>
      <diagonal/>
    </border>
    <border>
      <left/>
      <right style="thin">
        <color theme="0" tint="-0.34998626667073579"/>
      </right>
      <top/>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top style="thin">
        <color rgb="FFD0D7E5"/>
      </top>
      <bottom style="thin">
        <color rgb="FFD0D7E5"/>
      </bottom>
      <diagonal/>
    </border>
    <border>
      <left style="medium">
        <color indexed="64"/>
      </left>
      <right style="medium">
        <color indexed="64"/>
      </right>
      <top style="medium">
        <color indexed="64"/>
      </top>
      <bottom style="thin">
        <color rgb="FFD0D7E5"/>
      </bottom>
      <diagonal/>
    </border>
    <border>
      <left/>
      <right style="thin">
        <color rgb="FFD0D7E5"/>
      </right>
      <top style="thin">
        <color rgb="FFD0D7E5"/>
      </top>
      <bottom style="thin">
        <color rgb="FFD0D7E5"/>
      </bottom>
      <diagonal/>
    </border>
    <border>
      <left style="medium">
        <color indexed="64"/>
      </left>
      <right style="medium">
        <color indexed="64"/>
      </right>
      <top style="thin">
        <color rgb="FFD0D7E5"/>
      </top>
      <bottom style="thin">
        <color rgb="FFD0D7E5"/>
      </bottom>
      <diagonal/>
    </border>
    <border>
      <left style="medium">
        <color indexed="64"/>
      </left>
      <right style="medium">
        <color indexed="64"/>
      </right>
      <top style="thin">
        <color rgb="FFD0D7E5"/>
      </top>
      <bottom style="medium">
        <color indexed="64"/>
      </bottom>
      <diagonal/>
    </border>
    <border>
      <left style="thin">
        <color rgb="FFD0D7E5"/>
      </left>
      <right style="thin">
        <color rgb="FFD0D7E5"/>
      </right>
      <top style="thin">
        <color rgb="FFD0D7E5"/>
      </top>
      <bottom/>
      <diagonal/>
    </border>
    <border>
      <left style="thin">
        <color auto="1"/>
      </left>
      <right style="thin">
        <color auto="1"/>
      </right>
      <top/>
      <bottom/>
      <diagonal/>
    </border>
    <border>
      <left/>
      <right/>
      <top style="thin">
        <color auto="1"/>
      </top>
      <bottom/>
      <diagonal/>
    </border>
    <border>
      <left/>
      <right style="medium">
        <color rgb="FF1C556C"/>
      </right>
      <top style="medium">
        <color rgb="FF1C556C"/>
      </top>
      <bottom/>
      <diagonal/>
    </border>
    <border>
      <left/>
      <right/>
      <top style="medium">
        <color rgb="FF1C556C"/>
      </top>
      <bottom/>
      <diagonal/>
    </border>
    <border>
      <left/>
      <right style="medium">
        <color rgb="FF1C556C"/>
      </right>
      <top/>
      <bottom style="medium">
        <color rgb="FF1C556C"/>
      </bottom>
      <diagonal/>
    </border>
    <border>
      <left/>
      <right/>
      <top/>
      <bottom style="medium">
        <color rgb="FF1C556C"/>
      </bottom>
      <diagonal/>
    </border>
    <border>
      <left style="medium">
        <color rgb="FF1C556C"/>
      </left>
      <right/>
      <top style="medium">
        <color rgb="FF1C556C"/>
      </top>
      <bottom/>
      <diagonal/>
    </border>
    <border>
      <left/>
      <right style="medium">
        <color rgb="FF1C556C"/>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theme="0" tint="-0.34998626667073579"/>
      </right>
      <top/>
      <bottom style="thin">
        <color theme="0" tint="-0.34998626667073579"/>
      </bottom>
      <diagonal/>
    </border>
    <border>
      <left/>
      <right style="thin">
        <color auto="1"/>
      </right>
      <top/>
      <bottom style="thin">
        <color theme="0" tint="-0.34998626667073579"/>
      </bottom>
      <diagonal/>
    </border>
    <border>
      <left style="thin">
        <color theme="0" tint="-0.34998626667073579"/>
      </left>
      <right style="thin">
        <color theme="0" tint="-0.34998626667073579"/>
      </right>
      <top/>
      <bottom style="thin">
        <color auto="1"/>
      </bottom>
      <diagonal/>
    </border>
    <border>
      <left/>
      <right/>
      <top style="medium">
        <color indexed="64"/>
      </top>
      <bottom/>
      <diagonal/>
    </border>
    <border>
      <left/>
      <right/>
      <top/>
      <bottom style="medium">
        <color indexed="64"/>
      </bottom>
      <diagonal/>
    </border>
    <border>
      <left style="thin">
        <color theme="2" tint="-0.249977111117893"/>
      </left>
      <right/>
      <top style="thin">
        <color theme="2" tint="-0.249977111117893"/>
      </top>
      <bottom style="thin">
        <color theme="2" tint="-0.249977111117893"/>
      </bottom>
      <diagonal/>
    </border>
    <border>
      <left style="thin">
        <color theme="0" tint="-0.34998626667073579"/>
      </left>
      <right/>
      <top style="thin">
        <color theme="2" tint="-0.249977111117893"/>
      </top>
      <bottom style="thin">
        <color theme="2" tint="-0.249977111117893"/>
      </bottom>
      <diagonal/>
    </border>
    <border>
      <left style="thin">
        <color theme="0" tint="-0.34998626667073579"/>
      </left>
      <right style="thin">
        <color theme="0" tint="-0.34998626667073579"/>
      </right>
      <top style="thin">
        <color theme="2" tint="-0.249977111117893"/>
      </top>
      <bottom style="thin">
        <color theme="2" tint="-0.249977111117893"/>
      </bottom>
      <diagonal/>
    </border>
    <border>
      <left style="thin">
        <color rgb="FFD0D7E5"/>
      </left>
      <right style="thin">
        <color rgb="FFD0D7E5"/>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5">
    <xf numFmtId="0" fontId="0" fillId="0" borderId="0"/>
    <xf numFmtId="9" fontId="2" fillId="0" borderId="0" applyFont="0" applyFill="0" applyBorder="0" applyAlignment="0" applyProtection="0"/>
    <xf numFmtId="0" fontId="6" fillId="0" borderId="0"/>
    <xf numFmtId="0" fontId="7" fillId="0" borderId="0" applyNumberFormat="0" applyFill="0" applyBorder="0" applyAlignment="0" applyProtection="0"/>
    <xf numFmtId="43" fontId="2" fillId="0" borderId="0" applyFont="0" applyFill="0" applyBorder="0" applyAlignment="0" applyProtection="0"/>
  </cellStyleXfs>
  <cellXfs count="762">
    <xf numFmtId="0" fontId="0" fillId="0" borderId="0" xfId="0"/>
    <xf numFmtId="0" fontId="4" fillId="0" borderId="0" xfId="0" applyFont="1"/>
    <xf numFmtId="0" fontId="10" fillId="0" borderId="0" xfId="0" applyFont="1"/>
    <xf numFmtId="0" fontId="11" fillId="0" borderId="0" xfId="0" applyFont="1"/>
    <xf numFmtId="0" fontId="10" fillId="0" borderId="0" xfId="2" applyFont="1" applyAlignment="1">
      <alignment vertical="center"/>
    </xf>
    <xf numFmtId="0" fontId="16" fillId="0" borderId="0" xfId="0" applyFont="1" applyAlignment="1">
      <alignment vertical="center"/>
    </xf>
    <xf numFmtId="0" fontId="4" fillId="0" borderId="0" xfId="0" applyFont="1" applyAlignment="1">
      <alignment vertical="top" wrapText="1"/>
    </xf>
    <xf numFmtId="0" fontId="19" fillId="4" borderId="0" xfId="2" applyFont="1" applyFill="1"/>
    <xf numFmtId="0" fontId="20" fillId="4" borderId="0" xfId="0" applyFont="1" applyFill="1"/>
    <xf numFmtId="0" fontId="21" fillId="0" borderId="0" xfId="0" applyFont="1"/>
    <xf numFmtId="0" fontId="10" fillId="0" borderId="0" xfId="0" applyFont="1" applyAlignment="1">
      <alignment horizontal="left" wrapText="1"/>
    </xf>
    <xf numFmtId="0" fontId="10" fillId="0" borderId="0" xfId="0" applyFont="1" applyAlignment="1">
      <alignment horizontal="left"/>
    </xf>
    <xf numFmtId="0" fontId="10" fillId="2" borderId="4" xfId="0" applyFont="1" applyFill="1" applyBorder="1"/>
    <xf numFmtId="0" fontId="11" fillId="2" borderId="1" xfId="0" applyFont="1" applyFill="1" applyBorder="1" applyAlignment="1">
      <alignment horizontal="center"/>
    </xf>
    <xf numFmtId="0" fontId="11" fillId="2" borderId="6" xfId="0" applyFont="1" applyFill="1" applyBorder="1" applyAlignment="1">
      <alignment horizontal="center"/>
    </xf>
    <xf numFmtId="0" fontId="27" fillId="2" borderId="7" xfId="0" applyFont="1" applyFill="1" applyBorder="1" applyAlignment="1">
      <alignment horizontal="left"/>
    </xf>
    <xf numFmtId="0" fontId="11" fillId="2" borderId="7" xfId="0" applyFont="1" applyFill="1" applyBorder="1" applyAlignment="1">
      <alignment horizontal="center"/>
    </xf>
    <xf numFmtId="0" fontId="11" fillId="2" borderId="8" xfId="0" applyFont="1" applyFill="1" applyBorder="1" applyAlignment="1">
      <alignment horizontal="center"/>
    </xf>
    <xf numFmtId="0" fontId="11" fillId="2" borderId="4" xfId="0" applyFont="1" applyFill="1" applyBorder="1" applyAlignment="1">
      <alignment horizontal="left"/>
    </xf>
    <xf numFmtId="0" fontId="28" fillId="2" borderId="4" xfId="0" applyFont="1" applyFill="1" applyBorder="1" applyAlignment="1">
      <alignment horizontal="right"/>
    </xf>
    <xf numFmtId="0" fontId="21" fillId="2" borderId="9" xfId="0" applyFont="1" applyFill="1" applyBorder="1"/>
    <xf numFmtId="0" fontId="28" fillId="2" borderId="9" xfId="0" applyFont="1" applyFill="1" applyBorder="1"/>
    <xf numFmtId="0" fontId="10" fillId="2" borderId="4" xfId="0" applyFont="1" applyFill="1" applyBorder="1" applyAlignment="1">
      <alignment horizontal="left"/>
    </xf>
    <xf numFmtId="164" fontId="10" fillId="2" borderId="4" xfId="1" applyNumberFormat="1" applyFont="1" applyFill="1" applyBorder="1" applyAlignment="1">
      <alignment horizontal="center"/>
    </xf>
    <xf numFmtId="165" fontId="10" fillId="2" borderId="0" xfId="0" applyNumberFormat="1" applyFont="1" applyFill="1"/>
    <xf numFmtId="0" fontId="11" fillId="2" borderId="4" xfId="0" applyFont="1" applyFill="1" applyBorder="1" applyAlignment="1">
      <alignment horizontal="left" indent="1"/>
    </xf>
    <xf numFmtId="0" fontId="30" fillId="2" borderId="14" xfId="0" applyFont="1" applyFill="1" applyBorder="1" applyAlignment="1">
      <alignment horizontal="left"/>
    </xf>
    <xf numFmtId="165" fontId="10" fillId="2" borderId="8" xfId="1" applyNumberFormat="1" applyFont="1" applyFill="1" applyBorder="1" applyAlignment="1">
      <alignment horizontal="center"/>
    </xf>
    <xf numFmtId="165" fontId="10" fillId="2" borderId="5" xfId="0" applyNumberFormat="1" applyFont="1" applyFill="1" applyBorder="1"/>
    <xf numFmtId="0" fontId="28" fillId="2" borderId="8" xfId="0" applyFont="1" applyFill="1" applyBorder="1"/>
    <xf numFmtId="165" fontId="10" fillId="2" borderId="9" xfId="1" applyNumberFormat="1" applyFont="1" applyFill="1" applyBorder="1"/>
    <xf numFmtId="164" fontId="10" fillId="2" borderId="9" xfId="1" applyNumberFormat="1" applyFont="1" applyFill="1" applyBorder="1" applyAlignment="1">
      <alignment horizontal="center"/>
    </xf>
    <xf numFmtId="164" fontId="14" fillId="2" borderId="9" xfId="0" applyNumberFormat="1" applyFont="1" applyFill="1" applyBorder="1" applyAlignment="1">
      <alignment horizontal="center"/>
    </xf>
    <xf numFmtId="0" fontId="10" fillId="2" borderId="11" xfId="0" applyFont="1" applyFill="1" applyBorder="1" applyAlignment="1">
      <alignment horizontal="left"/>
    </xf>
    <xf numFmtId="164" fontId="10" fillId="2" borderId="12" xfId="1" applyNumberFormat="1" applyFont="1" applyFill="1" applyBorder="1" applyAlignment="1">
      <alignment horizontal="center"/>
    </xf>
    <xf numFmtId="165" fontId="10" fillId="2" borderId="4" xfId="1" applyNumberFormat="1" applyFont="1" applyFill="1" applyBorder="1" applyAlignment="1">
      <alignment horizontal="center"/>
    </xf>
    <xf numFmtId="0" fontId="10" fillId="2" borderId="8" xfId="0" applyFont="1" applyFill="1" applyBorder="1"/>
    <xf numFmtId="0" fontId="14" fillId="2" borderId="4" xfId="0" applyFont="1" applyFill="1" applyBorder="1" applyAlignment="1">
      <alignment horizontal="left"/>
    </xf>
    <xf numFmtId="0" fontId="31" fillId="0" borderId="0" xfId="3" applyFont="1" applyAlignment="1">
      <alignment horizontal="left"/>
    </xf>
    <xf numFmtId="0" fontId="22" fillId="0" borderId="0" xfId="3" applyFont="1" applyAlignment="1">
      <alignment horizontal="right"/>
    </xf>
    <xf numFmtId="0" fontId="13" fillId="6" borderId="0" xfId="0" applyFont="1" applyFill="1" applyAlignment="1">
      <alignment horizontal="left"/>
    </xf>
    <xf numFmtId="0" fontId="13" fillId="0" borderId="0" xfId="0" applyFont="1" applyAlignment="1">
      <alignment horizontal="left"/>
    </xf>
    <xf numFmtId="0" fontId="21" fillId="0" borderId="0" xfId="0" applyFont="1" applyAlignment="1">
      <alignment horizontal="left"/>
    </xf>
    <xf numFmtId="0" fontId="11" fillId="0" borderId="0" xfId="0" applyFont="1" applyAlignment="1">
      <alignment horizontal="left" wrapText="1"/>
    </xf>
    <xf numFmtId="0" fontId="23" fillId="0" borderId="0" xfId="0" applyFont="1" applyAlignment="1">
      <alignment horizontal="left" wrapText="1"/>
    </xf>
    <xf numFmtId="0" fontId="10" fillId="0" borderId="0" xfId="0" applyFont="1" applyAlignment="1">
      <alignment vertical="center" wrapText="1"/>
    </xf>
    <xf numFmtId="0" fontId="10" fillId="0" borderId="0" xfId="0" applyFont="1" applyAlignment="1">
      <alignment horizontal="left" vertical="center" wrapText="1"/>
    </xf>
    <xf numFmtId="0" fontId="13" fillId="6" borderId="0" xfId="0" applyFont="1" applyFill="1" applyAlignment="1">
      <alignment horizontal="left" vertical="center"/>
    </xf>
    <xf numFmtId="0" fontId="10" fillId="0" borderId="0" xfId="0" applyFont="1" applyAlignment="1">
      <alignment horizontal="left" vertical="center"/>
    </xf>
    <xf numFmtId="0" fontId="13" fillId="0" borderId="0" xfId="0" applyFont="1" applyAlignment="1">
      <alignment horizontal="left" vertical="center"/>
    </xf>
    <xf numFmtId="0" fontId="14" fillId="2" borderId="11" xfId="0" applyFont="1" applyFill="1" applyBorder="1" applyAlignment="1">
      <alignment horizontal="left"/>
    </xf>
    <xf numFmtId="0" fontId="39" fillId="2" borderId="6" xfId="0" applyFont="1" applyFill="1" applyBorder="1" applyAlignment="1">
      <alignment horizontal="center"/>
    </xf>
    <xf numFmtId="164" fontId="42" fillId="2" borderId="9" xfId="1" applyNumberFormat="1" applyFont="1" applyFill="1" applyBorder="1" applyAlignment="1">
      <alignment horizontal="center"/>
    </xf>
    <xf numFmtId="0" fontId="43" fillId="2" borderId="12" xfId="0" applyFont="1" applyFill="1" applyBorder="1" applyAlignment="1">
      <alignment horizontal="center"/>
    </xf>
    <xf numFmtId="164" fontId="43" fillId="2" borderId="12" xfId="0" applyNumberFormat="1" applyFont="1" applyFill="1" applyBorder="1" applyAlignment="1">
      <alignment horizontal="center"/>
    </xf>
    <xf numFmtId="0" fontId="10" fillId="2" borderId="9" xfId="0" applyFont="1" applyFill="1" applyBorder="1" applyAlignment="1">
      <alignment horizontal="center"/>
    </xf>
    <xf numFmtId="6" fontId="14" fillId="2" borderId="9" xfId="0" applyNumberFormat="1" applyFont="1" applyFill="1" applyBorder="1" applyAlignment="1">
      <alignment horizontal="right"/>
    </xf>
    <xf numFmtId="6" fontId="14" fillId="2" borderId="12" xfId="0" applyNumberFormat="1" applyFont="1" applyFill="1" applyBorder="1" applyAlignment="1">
      <alignment horizontal="right"/>
    </xf>
    <xf numFmtId="6" fontId="14" fillId="2" borderId="7" xfId="0" applyNumberFormat="1" applyFont="1" applyFill="1" applyBorder="1" applyAlignment="1">
      <alignment horizontal="right"/>
    </xf>
    <xf numFmtId="6" fontId="14" fillId="2" borderId="4" xfId="0" applyNumberFormat="1" applyFont="1" applyFill="1" applyBorder="1" applyAlignment="1">
      <alignment horizontal="right"/>
    </xf>
    <xf numFmtId="6" fontId="42" fillId="2" borderId="9" xfId="0" applyNumberFormat="1" applyFont="1" applyFill="1" applyBorder="1" applyAlignment="1">
      <alignment horizontal="right" vertical="center"/>
    </xf>
    <xf numFmtId="0" fontId="42" fillId="2" borderId="9" xfId="0" applyFont="1" applyFill="1" applyBorder="1" applyAlignment="1">
      <alignment horizontal="right" vertical="center"/>
    </xf>
    <xf numFmtId="6" fontId="42" fillId="2" borderId="12" xfId="0" applyNumberFormat="1" applyFont="1" applyFill="1" applyBorder="1" applyAlignment="1">
      <alignment horizontal="right" vertical="center"/>
    </xf>
    <xf numFmtId="0" fontId="42" fillId="2" borderId="8" xfId="0" applyFont="1" applyFill="1" applyBorder="1" applyAlignment="1">
      <alignment horizontal="right" vertical="center"/>
    </xf>
    <xf numFmtId="0" fontId="38" fillId="2" borderId="12" xfId="0" applyFont="1" applyFill="1" applyBorder="1"/>
    <xf numFmtId="0" fontId="44" fillId="2" borderId="8" xfId="0" applyFont="1" applyFill="1" applyBorder="1" applyAlignment="1">
      <alignment horizontal="center"/>
    </xf>
    <xf numFmtId="165" fontId="33" fillId="2" borderId="0" xfId="0" applyNumberFormat="1" applyFont="1" applyFill="1" applyAlignment="1">
      <alignment horizontal="center"/>
    </xf>
    <xf numFmtId="165" fontId="33" fillId="2" borderId="13" xfId="0" applyNumberFormat="1" applyFont="1" applyFill="1" applyBorder="1" applyAlignment="1">
      <alignment horizontal="center"/>
    </xf>
    <xf numFmtId="165" fontId="33" fillId="2" borderId="5" xfId="0" applyNumberFormat="1" applyFont="1" applyFill="1" applyBorder="1" applyAlignment="1">
      <alignment horizontal="center"/>
    </xf>
    <xf numFmtId="0" fontId="8" fillId="2" borderId="9" xfId="0" applyFont="1" applyFill="1" applyBorder="1" applyAlignment="1">
      <alignment horizontal="center"/>
    </xf>
    <xf numFmtId="164" fontId="14" fillId="2" borderId="4" xfId="1" applyNumberFormat="1" applyFont="1" applyFill="1" applyBorder="1" applyAlignment="1">
      <alignment horizontal="center"/>
    </xf>
    <xf numFmtId="165" fontId="14" fillId="2" borderId="4" xfId="1" applyNumberFormat="1" applyFont="1" applyFill="1" applyBorder="1" applyAlignment="1">
      <alignment horizontal="center"/>
    </xf>
    <xf numFmtId="0" fontId="44" fillId="2" borderId="6" xfId="0" applyFont="1" applyFill="1" applyBorder="1" applyAlignment="1">
      <alignment horizontal="center"/>
    </xf>
    <xf numFmtId="165" fontId="10" fillId="2" borderId="9" xfId="0" applyNumberFormat="1" applyFont="1" applyFill="1" applyBorder="1"/>
    <xf numFmtId="165" fontId="33" fillId="2" borderId="9" xfId="0" applyNumberFormat="1" applyFont="1" applyFill="1" applyBorder="1" applyAlignment="1">
      <alignment horizontal="center"/>
    </xf>
    <xf numFmtId="165" fontId="33" fillId="2" borderId="12" xfId="0" applyNumberFormat="1" applyFont="1" applyFill="1" applyBorder="1" applyAlignment="1">
      <alignment horizontal="center"/>
    </xf>
    <xf numFmtId="0" fontId="42" fillId="2" borderId="9" xfId="0" applyFont="1" applyFill="1" applyBorder="1" applyAlignment="1">
      <alignment horizontal="center"/>
    </xf>
    <xf numFmtId="0" fontId="42" fillId="2" borderId="12" xfId="0" applyFont="1" applyFill="1" applyBorder="1" applyAlignment="1">
      <alignment horizontal="center"/>
    </xf>
    <xf numFmtId="1" fontId="14" fillId="2" borderId="4" xfId="1" applyNumberFormat="1" applyFont="1" applyFill="1" applyBorder="1" applyAlignment="1">
      <alignment horizontal="center"/>
    </xf>
    <xf numFmtId="0" fontId="13" fillId="7" borderId="1" xfId="0" applyFont="1" applyFill="1" applyBorder="1"/>
    <xf numFmtId="165" fontId="14" fillId="2" borderId="11" xfId="1" applyNumberFormat="1" applyFont="1" applyFill="1" applyBorder="1" applyAlignment="1">
      <alignment horizontal="center"/>
    </xf>
    <xf numFmtId="0" fontId="44" fillId="2" borderId="1" xfId="0" applyFont="1" applyFill="1" applyBorder="1" applyAlignment="1">
      <alignment horizontal="center"/>
    </xf>
    <xf numFmtId="165" fontId="42" fillId="2" borderId="9" xfId="0" applyNumberFormat="1" applyFont="1" applyFill="1" applyBorder="1" applyAlignment="1">
      <alignment horizontal="center"/>
    </xf>
    <xf numFmtId="165" fontId="42" fillId="2" borderId="12" xfId="0" applyNumberFormat="1" applyFont="1" applyFill="1" applyBorder="1" applyAlignment="1">
      <alignment horizontal="center"/>
    </xf>
    <xf numFmtId="0" fontId="32" fillId="2" borderId="9" xfId="0" applyFont="1" applyFill="1" applyBorder="1"/>
    <xf numFmtId="0" fontId="32" fillId="2" borderId="12" xfId="0" applyFont="1" applyFill="1" applyBorder="1"/>
    <xf numFmtId="0" fontId="14" fillId="2" borderId="9" xfId="0" applyFont="1" applyFill="1" applyBorder="1"/>
    <xf numFmtId="0" fontId="32" fillId="2" borderId="8" xfId="0" applyFont="1" applyFill="1" applyBorder="1"/>
    <xf numFmtId="0" fontId="14" fillId="2" borderId="12" xfId="0" applyFont="1" applyFill="1" applyBorder="1"/>
    <xf numFmtId="0" fontId="15" fillId="0" borderId="0" xfId="0" applyFont="1"/>
    <xf numFmtId="0" fontId="22" fillId="0" borderId="0" xfId="3" applyFont="1"/>
    <xf numFmtId="0" fontId="24" fillId="0" borderId="0" xfId="0" applyFont="1"/>
    <xf numFmtId="0" fontId="22" fillId="0" borderId="0" xfId="3" applyFont="1" applyFill="1"/>
    <xf numFmtId="0" fontId="30" fillId="2" borderId="15" xfId="0" applyFont="1" applyFill="1" applyBorder="1" applyAlignment="1">
      <alignment horizontal="left"/>
    </xf>
    <xf numFmtId="0" fontId="11" fillId="2" borderId="16" xfId="0" applyFont="1" applyFill="1" applyBorder="1" applyAlignment="1">
      <alignment horizontal="left"/>
    </xf>
    <xf numFmtId="0" fontId="10" fillId="2" borderId="16" xfId="0" applyFont="1" applyFill="1" applyBorder="1" applyAlignment="1">
      <alignment horizontal="left"/>
    </xf>
    <xf numFmtId="0" fontId="11" fillId="2" borderId="16" xfId="0" applyFont="1" applyFill="1" applyBorder="1" applyAlignment="1">
      <alignment horizontal="left" indent="1"/>
    </xf>
    <xf numFmtId="0" fontId="10" fillId="2" borderId="17" xfId="0" applyFont="1" applyFill="1" applyBorder="1" applyAlignment="1">
      <alignment horizontal="left"/>
    </xf>
    <xf numFmtId="6" fontId="14" fillId="0" borderId="0" xfId="0" applyNumberFormat="1" applyFont="1" applyAlignment="1">
      <alignment horizontal="right"/>
    </xf>
    <xf numFmtId="165" fontId="33" fillId="0" borderId="0" xfId="0" applyNumberFormat="1" applyFont="1" applyAlignment="1">
      <alignment horizontal="center"/>
    </xf>
    <xf numFmtId="6" fontId="42" fillId="0" borderId="0" xfId="0" applyNumberFormat="1" applyFont="1" applyAlignment="1">
      <alignment horizontal="right" vertical="center"/>
    </xf>
    <xf numFmtId="0" fontId="3" fillId="0" borderId="0" xfId="0" applyFont="1"/>
    <xf numFmtId="0" fontId="10" fillId="0" borderId="0" xfId="0" applyFont="1" applyAlignment="1">
      <alignment horizontal="right"/>
    </xf>
    <xf numFmtId="2" fontId="10" fillId="0" borderId="0" xfId="0" applyNumberFormat="1" applyFont="1" applyAlignment="1">
      <alignment horizontal="right"/>
    </xf>
    <xf numFmtId="166" fontId="49" fillId="0" borderId="0" xfId="0" applyNumberFormat="1" applyFont="1"/>
    <xf numFmtId="166" fontId="50" fillId="0" borderId="0" xfId="0" applyNumberFormat="1" applyFont="1"/>
    <xf numFmtId="164" fontId="24" fillId="0" borderId="0" xfId="0" applyNumberFormat="1" applyFont="1" applyAlignment="1">
      <alignment horizontal="right" vertical="center" readingOrder="1"/>
    </xf>
    <xf numFmtId="164" fontId="51" fillId="0" borderId="0" xfId="0" applyNumberFormat="1" applyFont="1"/>
    <xf numFmtId="164" fontId="12" fillId="0" borderId="0" xfId="0" applyNumberFormat="1" applyFont="1"/>
    <xf numFmtId="0" fontId="7" fillId="0" borderId="0" xfId="3"/>
    <xf numFmtId="0" fontId="52" fillId="0" borderId="0" xfId="0" applyFont="1" applyAlignment="1">
      <alignment vertical="center"/>
    </xf>
    <xf numFmtId="0" fontId="0" fillId="0" borderId="0" xfId="0" applyAlignment="1">
      <alignment horizontal="left" vertical="center" indent="1"/>
    </xf>
    <xf numFmtId="0" fontId="7" fillId="0" borderId="0" xfId="3" applyAlignment="1">
      <alignment vertical="center"/>
    </xf>
    <xf numFmtId="1" fontId="14" fillId="2" borderId="11" xfId="1" applyNumberFormat="1" applyFont="1" applyFill="1" applyBorder="1" applyAlignment="1">
      <alignment horizontal="center"/>
    </xf>
    <xf numFmtId="0" fontId="14" fillId="0" borderId="0" xfId="0" applyFont="1" applyAlignment="1">
      <alignment horizontal="left"/>
    </xf>
    <xf numFmtId="164" fontId="14" fillId="0" borderId="0" xfId="1" applyNumberFormat="1" applyFont="1" applyFill="1" applyBorder="1" applyAlignment="1">
      <alignment horizontal="center"/>
    </xf>
    <xf numFmtId="164" fontId="14" fillId="2" borderId="12" xfId="0" applyNumberFormat="1" applyFont="1" applyFill="1" applyBorder="1" applyAlignment="1">
      <alignment horizontal="center"/>
    </xf>
    <xf numFmtId="165" fontId="33" fillId="0" borderId="0" xfId="0" applyNumberFormat="1" applyFont="1" applyAlignment="1">
      <alignment horizontal="left"/>
    </xf>
    <xf numFmtId="0" fontId="42" fillId="0" borderId="0" xfId="0" applyFont="1" applyAlignment="1">
      <alignment horizontal="center"/>
    </xf>
    <xf numFmtId="164" fontId="42" fillId="2" borderId="9" xfId="0" applyNumberFormat="1" applyFont="1" applyFill="1" applyBorder="1" applyAlignment="1">
      <alignment horizontal="center"/>
    </xf>
    <xf numFmtId="2" fontId="42" fillId="2" borderId="9" xfId="0" applyNumberFormat="1" applyFont="1" applyFill="1" applyBorder="1" applyAlignment="1">
      <alignment horizontal="center"/>
    </xf>
    <xf numFmtId="2" fontId="14" fillId="2" borderId="4" xfId="1" applyNumberFormat="1" applyFont="1" applyFill="1" applyBorder="1" applyAlignment="1">
      <alignment horizontal="center"/>
    </xf>
    <xf numFmtId="1" fontId="14" fillId="2" borderId="12" xfId="1" applyNumberFormat="1" applyFont="1" applyFill="1" applyBorder="1" applyAlignment="1">
      <alignment horizontal="center"/>
    </xf>
    <xf numFmtId="2" fontId="14" fillId="2" borderId="11" xfId="1" applyNumberFormat="1" applyFont="1" applyFill="1" applyBorder="1" applyAlignment="1">
      <alignment horizontal="center"/>
    </xf>
    <xf numFmtId="164" fontId="14" fillId="2" borderId="11" xfId="1" applyNumberFormat="1" applyFont="1" applyFill="1" applyBorder="1" applyAlignment="1">
      <alignment horizontal="center"/>
    </xf>
    <xf numFmtId="2" fontId="14" fillId="2" borderId="9" xfId="0" applyNumberFormat="1" applyFont="1" applyFill="1" applyBorder="1" applyAlignment="1">
      <alignment horizontal="center"/>
    </xf>
    <xf numFmtId="2" fontId="14" fillId="2" borderId="12" xfId="0" applyNumberFormat="1" applyFont="1" applyFill="1" applyBorder="1" applyAlignment="1">
      <alignment horizontal="center"/>
    </xf>
    <xf numFmtId="164" fontId="48" fillId="2" borderId="4" xfId="1" applyNumberFormat="1" applyFont="1" applyFill="1" applyBorder="1" applyAlignment="1">
      <alignment horizontal="center"/>
    </xf>
    <xf numFmtId="2" fontId="33" fillId="2" borderId="9" xfId="0" applyNumberFormat="1" applyFont="1" applyFill="1" applyBorder="1" applyAlignment="1">
      <alignment horizontal="center"/>
    </xf>
    <xf numFmtId="2" fontId="33" fillId="2" borderId="12" xfId="0" applyNumberFormat="1" applyFont="1" applyFill="1" applyBorder="1" applyAlignment="1">
      <alignment horizontal="center"/>
    </xf>
    <xf numFmtId="165" fontId="14" fillId="2" borderId="9" xfId="0" applyNumberFormat="1" applyFont="1" applyFill="1" applyBorder="1" applyAlignment="1">
      <alignment horizontal="center"/>
    </xf>
    <xf numFmtId="165" fontId="14" fillId="2" borderId="12" xfId="0" applyNumberFormat="1" applyFont="1" applyFill="1" applyBorder="1" applyAlignment="1">
      <alignment horizontal="center"/>
    </xf>
    <xf numFmtId="0" fontId="14" fillId="0" borderId="9" xfId="0" applyFont="1" applyBorder="1"/>
    <xf numFmtId="15" fontId="0" fillId="0" borderId="0" xfId="0" applyNumberFormat="1"/>
    <xf numFmtId="0" fontId="53" fillId="0" borderId="0" xfId="0" applyFont="1" applyAlignment="1">
      <alignment vertical="center"/>
    </xf>
    <xf numFmtId="6" fontId="55" fillId="0" borderId="24" xfId="0" applyNumberFormat="1" applyFont="1" applyBorder="1" applyAlignment="1">
      <alignment horizontal="right" vertical="center"/>
    </xf>
    <xf numFmtId="0" fontId="10" fillId="0" borderId="24" xfId="0" applyFont="1" applyBorder="1" applyAlignment="1">
      <alignment horizontal="center" vertical="center"/>
    </xf>
    <xf numFmtId="6" fontId="10" fillId="0" borderId="24" xfId="0" applyNumberFormat="1" applyFont="1" applyBorder="1" applyAlignment="1">
      <alignment horizontal="right" vertical="center"/>
    </xf>
    <xf numFmtId="6" fontId="10" fillId="0" borderId="24" xfId="0" applyNumberFormat="1" applyFont="1" applyBorder="1" applyAlignment="1">
      <alignment horizontal="right" vertical="center" wrapText="1"/>
    </xf>
    <xf numFmtId="0" fontId="56" fillId="0" borderId="0" xfId="0" applyFont="1" applyAlignment="1">
      <alignment vertical="center"/>
    </xf>
    <xf numFmtId="0" fontId="54" fillId="0" borderId="0" xfId="0" applyFont="1" applyAlignment="1">
      <alignment vertical="center"/>
    </xf>
    <xf numFmtId="0" fontId="46" fillId="2" borderId="9" xfId="0" applyFont="1" applyFill="1" applyBorder="1" applyAlignment="1">
      <alignment horizontal="right" vertical="center"/>
    </xf>
    <xf numFmtId="0" fontId="55" fillId="0" borderId="21" xfId="0" applyFont="1" applyBorder="1" applyAlignment="1">
      <alignment vertical="center"/>
    </xf>
    <xf numFmtId="0" fontId="55" fillId="0" borderId="22" xfId="0" applyFont="1" applyBorder="1" applyAlignment="1">
      <alignment vertical="center"/>
    </xf>
    <xf numFmtId="0" fontId="55" fillId="0" borderId="22" xfId="0" applyFont="1" applyBorder="1" applyAlignment="1">
      <alignment horizontal="right" vertical="center"/>
    </xf>
    <xf numFmtId="0" fontId="55" fillId="0" borderId="22" xfId="0" applyFont="1" applyBorder="1" applyAlignment="1">
      <alignment horizontal="center" vertical="center"/>
    </xf>
    <xf numFmtId="0" fontId="55" fillId="0" borderId="22" xfId="0" applyFont="1" applyBorder="1" applyAlignment="1">
      <alignment horizontal="right" vertical="center" wrapText="1"/>
    </xf>
    <xf numFmtId="0" fontId="55" fillId="0" borderId="23" xfId="0" applyFont="1" applyBorder="1" applyAlignment="1">
      <alignment vertical="center"/>
    </xf>
    <xf numFmtId="6" fontId="55" fillId="0" borderId="24" xfId="0" applyNumberFormat="1" applyFont="1" applyBorder="1" applyAlignment="1">
      <alignment horizontal="right" vertical="center" wrapText="1"/>
    </xf>
    <xf numFmtId="0" fontId="58" fillId="0" borderId="22" xfId="0" applyFont="1" applyBorder="1" applyAlignment="1">
      <alignment horizontal="right" vertical="center"/>
    </xf>
    <xf numFmtId="0" fontId="58" fillId="0" borderId="24" xfId="0" applyFont="1" applyBorder="1" applyAlignment="1">
      <alignment vertical="center"/>
    </xf>
    <xf numFmtId="0" fontId="14" fillId="0" borderId="0" xfId="0" applyFont="1"/>
    <xf numFmtId="2" fontId="14" fillId="0" borderId="0" xfId="1" applyNumberFormat="1" applyFont="1" applyFill="1" applyBorder="1" applyAlignment="1">
      <alignment horizontal="center"/>
    </xf>
    <xf numFmtId="0" fontId="34" fillId="12" borderId="0" xfId="3" applyFont="1" applyFill="1" applyAlignment="1">
      <alignment vertical="center"/>
    </xf>
    <xf numFmtId="0" fontId="55" fillId="0" borderId="26" xfId="0" applyFont="1" applyBorder="1" applyAlignment="1">
      <alignment vertical="center" wrapText="1"/>
    </xf>
    <xf numFmtId="0" fontId="59" fillId="0" borderId="0" xfId="0" applyFont="1" applyAlignment="1">
      <alignment horizontal="right" vertical="center" wrapText="1"/>
    </xf>
    <xf numFmtId="0" fontId="59" fillId="0" borderId="0" xfId="0" applyFont="1" applyAlignment="1">
      <alignment vertical="center" wrapText="1"/>
    </xf>
    <xf numFmtId="2" fontId="59" fillId="0" borderId="0" xfId="0" applyNumberFormat="1" applyFont="1" applyAlignment="1">
      <alignment horizontal="right" vertical="center" wrapText="1"/>
    </xf>
    <xf numFmtId="3" fontId="59" fillId="0" borderId="0" xfId="0" applyNumberFormat="1" applyFont="1" applyAlignment="1">
      <alignment horizontal="right" vertical="center" wrapText="1"/>
    </xf>
    <xf numFmtId="0" fontId="61" fillId="8" borderId="0" xfId="3" applyFont="1" applyFill="1" applyAlignment="1">
      <alignment vertical="center"/>
    </xf>
    <xf numFmtId="0" fontId="19" fillId="12" borderId="0" xfId="2" applyFont="1" applyFill="1"/>
    <xf numFmtId="0" fontId="60" fillId="12" borderId="0" xfId="0" applyFont="1" applyFill="1"/>
    <xf numFmtId="0" fontId="36" fillId="8" borderId="0" xfId="3" applyFont="1" applyFill="1" applyAlignment="1">
      <alignment vertical="center"/>
    </xf>
    <xf numFmtId="0" fontId="36" fillId="9" borderId="0" xfId="2" applyFont="1" applyFill="1"/>
    <xf numFmtId="0" fontId="21" fillId="9" borderId="0" xfId="0" applyFont="1" applyFill="1"/>
    <xf numFmtId="0" fontId="36" fillId="10" borderId="0" xfId="0" applyFont="1" applyFill="1" applyAlignment="1">
      <alignment vertical="center"/>
    </xf>
    <xf numFmtId="0" fontId="0" fillId="10" borderId="0" xfId="0" applyFill="1"/>
    <xf numFmtId="0" fontId="36" fillId="11" borderId="0" xfId="0" applyFont="1" applyFill="1" applyAlignment="1">
      <alignment vertical="center"/>
    </xf>
    <xf numFmtId="0" fontId="36" fillId="13" borderId="0" xfId="3" applyFont="1" applyFill="1" applyAlignment="1">
      <alignment vertical="center"/>
    </xf>
    <xf numFmtId="0" fontId="63" fillId="0" borderId="0" xfId="0" applyFont="1"/>
    <xf numFmtId="0" fontId="21" fillId="13" borderId="0" xfId="0" applyFont="1" applyFill="1"/>
    <xf numFmtId="165" fontId="21" fillId="0" borderId="0" xfId="0" applyNumberFormat="1" applyFont="1"/>
    <xf numFmtId="164" fontId="21" fillId="0" borderId="0" xfId="0" applyNumberFormat="1" applyFont="1" applyAlignment="1">
      <alignment horizontal="right"/>
    </xf>
    <xf numFmtId="0" fontId="21" fillId="16" borderId="0" xfId="0" applyFont="1" applyFill="1"/>
    <xf numFmtId="0" fontId="16" fillId="0" borderId="0" xfId="0" applyFont="1"/>
    <xf numFmtId="0" fontId="55" fillId="0" borderId="26" xfId="0" applyFont="1" applyBorder="1" applyAlignment="1">
      <alignment horizontal="right" vertical="center" wrapText="1"/>
    </xf>
    <xf numFmtId="2" fontId="55" fillId="0" borderId="26" xfId="0" applyNumberFormat="1" applyFont="1" applyBorder="1" applyAlignment="1">
      <alignment horizontal="right" vertical="center" wrapText="1"/>
    </xf>
    <xf numFmtId="0" fontId="10" fillId="0" borderId="0" xfId="0" applyFont="1" applyAlignment="1">
      <alignment horizontal="center"/>
    </xf>
    <xf numFmtId="0" fontId="11" fillId="0" borderId="0" xfId="0" applyFont="1" applyAlignment="1">
      <alignment horizontal="center"/>
    </xf>
    <xf numFmtId="0" fontId="64" fillId="15" borderId="33" xfId="0" applyFont="1" applyFill="1" applyBorder="1" applyAlignment="1">
      <alignment horizontal="center" vertical="center"/>
    </xf>
    <xf numFmtId="0" fontId="64" fillId="15" borderId="33" xfId="0" applyFont="1" applyFill="1" applyBorder="1" applyAlignment="1">
      <alignment horizontal="right" vertical="center"/>
    </xf>
    <xf numFmtId="0" fontId="10" fillId="16" borderId="0" xfId="0" applyFont="1" applyFill="1"/>
    <xf numFmtId="10" fontId="55" fillId="0" borderId="26" xfId="0" applyNumberFormat="1" applyFont="1" applyBorder="1" applyAlignment="1">
      <alignment horizontal="left" vertical="center" wrapText="1"/>
    </xf>
    <xf numFmtId="10" fontId="55" fillId="0" borderId="26" xfId="0" applyNumberFormat="1" applyFont="1" applyBorder="1" applyAlignment="1">
      <alignment horizontal="right" vertical="center" wrapText="1"/>
    </xf>
    <xf numFmtId="0" fontId="25" fillId="0" borderId="0" xfId="0" applyFont="1"/>
    <xf numFmtId="167" fontId="10" fillId="16" borderId="0" xfId="4" applyNumberFormat="1" applyFont="1" applyFill="1"/>
    <xf numFmtId="17" fontId="10" fillId="0" borderId="0" xfId="0" applyNumberFormat="1" applyFont="1"/>
    <xf numFmtId="0" fontId="36" fillId="16" borderId="0" xfId="3" applyFont="1" applyFill="1" applyAlignment="1">
      <alignment vertical="center"/>
    </xf>
    <xf numFmtId="6" fontId="10" fillId="0" borderId="37" xfId="0" applyNumberFormat="1" applyFont="1" applyBorder="1" applyAlignment="1">
      <alignment horizontal="center" vertical="center"/>
    </xf>
    <xf numFmtId="6" fontId="10" fillId="0" borderId="38" xfId="0" applyNumberFormat="1" applyFont="1" applyBorder="1" applyAlignment="1">
      <alignment horizontal="center" vertical="center" wrapText="1"/>
    </xf>
    <xf numFmtId="8" fontId="10" fillId="0" borderId="37" xfId="0" applyNumberFormat="1" applyFont="1" applyBorder="1" applyAlignment="1">
      <alignment horizontal="center" vertical="center"/>
    </xf>
    <xf numFmtId="8" fontId="10" fillId="0" borderId="38" xfId="0" applyNumberFormat="1" applyFont="1" applyBorder="1" applyAlignment="1">
      <alignment horizontal="center" vertical="center" wrapText="1"/>
    </xf>
    <xf numFmtId="0" fontId="22" fillId="0" borderId="0" xfId="3" applyFont="1" applyAlignment="1">
      <alignment horizontal="left"/>
    </xf>
    <xf numFmtId="0" fontId="66" fillId="18" borderId="37" xfId="0" applyFont="1" applyFill="1" applyBorder="1" applyAlignment="1">
      <alignment horizontal="center" vertical="center"/>
    </xf>
    <xf numFmtId="0" fontId="66" fillId="18" borderId="38" xfId="0" applyFont="1" applyFill="1" applyBorder="1" applyAlignment="1">
      <alignment horizontal="center" vertical="center" wrapText="1"/>
    </xf>
    <xf numFmtId="0" fontId="14" fillId="0" borderId="37" xfId="0" applyFont="1" applyBorder="1" applyAlignment="1">
      <alignment horizontal="left" vertical="center"/>
    </xf>
    <xf numFmtId="165" fontId="10" fillId="0" borderId="0" xfId="0" applyNumberFormat="1" applyFont="1"/>
    <xf numFmtId="0" fontId="18" fillId="0" borderId="0" xfId="0" applyFont="1"/>
    <xf numFmtId="0" fontId="38" fillId="16" borderId="37" xfId="0" applyFont="1" applyFill="1" applyBorder="1" applyAlignment="1">
      <alignment horizontal="center" vertical="center"/>
    </xf>
    <xf numFmtId="0" fontId="38" fillId="16" borderId="38" xfId="0" applyFont="1" applyFill="1" applyBorder="1" applyAlignment="1">
      <alignment horizontal="center" vertical="center" wrapText="1"/>
    </xf>
    <xf numFmtId="0" fontId="11" fillId="9" borderId="1" xfId="0" applyFont="1" applyFill="1" applyBorder="1" applyAlignment="1">
      <alignment horizontal="center"/>
    </xf>
    <xf numFmtId="6" fontId="14" fillId="2" borderId="9" xfId="0" applyNumberFormat="1" applyFont="1" applyFill="1" applyBorder="1" applyAlignment="1">
      <alignment horizontal="center"/>
    </xf>
    <xf numFmtId="0" fontId="14" fillId="2" borderId="12" xfId="0" applyFont="1" applyFill="1" applyBorder="1" applyAlignment="1">
      <alignment horizontal="left"/>
    </xf>
    <xf numFmtId="165" fontId="14" fillId="2" borderId="9" xfId="0" applyNumberFormat="1" applyFont="1" applyFill="1" applyBorder="1" applyAlignment="1">
      <alignment horizontal="left"/>
    </xf>
    <xf numFmtId="167" fontId="10" fillId="2" borderId="4" xfId="4" applyNumberFormat="1" applyFont="1" applyFill="1" applyBorder="1" applyAlignment="1">
      <alignment horizontal="center"/>
    </xf>
    <xf numFmtId="0" fontId="62" fillId="0" borderId="0" xfId="0" applyFont="1"/>
    <xf numFmtId="0" fontId="39" fillId="0" borderId="0" xfId="0" applyFont="1" applyAlignment="1">
      <alignment horizontal="center"/>
    </xf>
    <xf numFmtId="0" fontId="38" fillId="0" borderId="0" xfId="0" applyFont="1"/>
    <xf numFmtId="164" fontId="42" fillId="0" borderId="0" xfId="1" applyNumberFormat="1" applyFont="1" applyFill="1" applyBorder="1" applyAlignment="1">
      <alignment horizontal="center"/>
    </xf>
    <xf numFmtId="0" fontId="28" fillId="0" borderId="0" xfId="0" applyFont="1"/>
    <xf numFmtId="0" fontId="43" fillId="0" borderId="0" xfId="0" applyFont="1" applyAlignment="1">
      <alignment horizontal="center"/>
    </xf>
    <xf numFmtId="167" fontId="10" fillId="2" borderId="4" xfId="4" applyNumberFormat="1" applyFont="1" applyFill="1" applyBorder="1" applyAlignment="1">
      <alignment horizontal="right"/>
    </xf>
    <xf numFmtId="167" fontId="10" fillId="2" borderId="12" xfId="4" applyNumberFormat="1" applyFont="1" applyFill="1" applyBorder="1" applyAlignment="1">
      <alignment horizontal="right"/>
    </xf>
    <xf numFmtId="0" fontId="38" fillId="2" borderId="11" xfId="0" applyFont="1" applyFill="1" applyBorder="1"/>
    <xf numFmtId="0" fontId="28" fillId="2" borderId="7" xfId="0" applyFont="1" applyFill="1" applyBorder="1"/>
    <xf numFmtId="0" fontId="14" fillId="2" borderId="4" xfId="0" applyFont="1" applyFill="1" applyBorder="1"/>
    <xf numFmtId="0" fontId="14" fillId="0" borderId="0" xfId="2" applyFont="1" applyAlignment="1">
      <alignment vertical="center"/>
    </xf>
    <xf numFmtId="167" fontId="10" fillId="2" borderId="12" xfId="4" applyNumberFormat="1" applyFont="1" applyFill="1" applyBorder="1" applyAlignment="1">
      <alignment horizontal="center"/>
    </xf>
    <xf numFmtId="0" fontId="11" fillId="2" borderId="4" xfId="0" applyFont="1" applyFill="1" applyBorder="1" applyAlignment="1">
      <alignment horizontal="right"/>
    </xf>
    <xf numFmtId="0" fontId="11" fillId="2" borderId="1" xfId="0" applyFont="1" applyFill="1" applyBorder="1" applyAlignment="1">
      <alignment horizontal="right"/>
    </xf>
    <xf numFmtId="0" fontId="68" fillId="0" borderId="0" xfId="0" applyFont="1"/>
    <xf numFmtId="0" fontId="13" fillId="7" borderId="0" xfId="0" applyFont="1" applyFill="1"/>
    <xf numFmtId="164" fontId="10" fillId="2" borderId="11" xfId="1" applyNumberFormat="1" applyFont="1" applyFill="1" applyBorder="1" applyAlignment="1">
      <alignment horizontal="center"/>
    </xf>
    <xf numFmtId="0" fontId="11" fillId="2" borderId="0" xfId="0" applyFont="1" applyFill="1" applyAlignment="1">
      <alignment horizontal="center"/>
    </xf>
    <xf numFmtId="0" fontId="28" fillId="2" borderId="0" xfId="0" applyFont="1" applyFill="1" applyAlignment="1">
      <alignment horizontal="right"/>
    </xf>
    <xf numFmtId="0" fontId="11" fillId="2" borderId="9" xfId="0" applyFont="1" applyFill="1" applyBorder="1" applyAlignment="1">
      <alignment horizontal="center"/>
    </xf>
    <xf numFmtId="0" fontId="28" fillId="2" borderId="9" xfId="0" applyFont="1" applyFill="1" applyBorder="1" applyAlignment="1">
      <alignment horizontal="right"/>
    </xf>
    <xf numFmtId="0" fontId="30" fillId="2" borderId="9" xfId="0" applyFont="1" applyFill="1" applyBorder="1" applyAlignment="1">
      <alignment horizontal="center"/>
    </xf>
    <xf numFmtId="0" fontId="10" fillId="2" borderId="12" xfId="0" applyFont="1" applyFill="1" applyBorder="1" applyAlignment="1">
      <alignment horizontal="center"/>
    </xf>
    <xf numFmtId="0" fontId="63" fillId="11" borderId="0" xfId="0" applyFont="1" applyFill="1"/>
    <xf numFmtId="0" fontId="0" fillId="11" borderId="0" xfId="0" applyFill="1"/>
    <xf numFmtId="167" fontId="10" fillId="2" borderId="0" xfId="4" applyNumberFormat="1" applyFont="1" applyFill="1" applyBorder="1" applyAlignment="1"/>
    <xf numFmtId="167" fontId="11" fillId="2" borderId="0" xfId="4" applyNumberFormat="1" applyFont="1" applyFill="1" applyBorder="1" applyAlignment="1"/>
    <xf numFmtId="167" fontId="30" fillId="2" borderId="0" xfId="4" applyNumberFormat="1" applyFont="1" applyFill="1" applyBorder="1" applyAlignment="1"/>
    <xf numFmtId="167" fontId="70" fillId="0" borderId="0" xfId="4" applyNumberFormat="1" applyFont="1" applyFill="1" applyBorder="1" applyAlignment="1">
      <alignment horizontal="right"/>
    </xf>
    <xf numFmtId="0" fontId="71" fillId="0" borderId="0" xfId="0" applyFont="1" applyAlignment="1">
      <alignment horizontal="right"/>
    </xf>
    <xf numFmtId="167" fontId="10" fillId="2" borderId="9" xfId="4" applyNumberFormat="1" applyFont="1" applyFill="1" applyBorder="1" applyAlignment="1">
      <alignment horizontal="center"/>
    </xf>
    <xf numFmtId="167" fontId="10" fillId="2" borderId="9" xfId="0" applyNumberFormat="1" applyFont="1" applyFill="1" applyBorder="1" applyAlignment="1">
      <alignment horizontal="center"/>
    </xf>
    <xf numFmtId="6" fontId="10" fillId="0" borderId="0" xfId="0" applyNumberFormat="1" applyFont="1"/>
    <xf numFmtId="0" fontId="32" fillId="2" borderId="9" xfId="0" applyFont="1" applyFill="1" applyBorder="1" applyAlignment="1">
      <alignment horizontal="center"/>
    </xf>
    <xf numFmtId="0" fontId="32" fillId="2" borderId="12" xfId="0" applyFont="1" applyFill="1" applyBorder="1" applyAlignment="1">
      <alignment horizontal="center"/>
    </xf>
    <xf numFmtId="0" fontId="63" fillId="5" borderId="0" xfId="0" applyFont="1" applyFill="1"/>
    <xf numFmtId="0" fontId="0" fillId="5" borderId="0" xfId="0" applyFill="1"/>
    <xf numFmtId="0" fontId="11" fillId="5" borderId="1" xfId="0" applyFont="1" applyFill="1" applyBorder="1" applyAlignment="1">
      <alignment horizontal="center"/>
    </xf>
    <xf numFmtId="0" fontId="27" fillId="5" borderId="7" xfId="0" applyFont="1" applyFill="1" applyBorder="1" applyAlignment="1">
      <alignment horizontal="left"/>
    </xf>
    <xf numFmtId="0" fontId="30" fillId="5" borderId="15" xfId="0" applyFont="1" applyFill="1" applyBorder="1" applyAlignment="1">
      <alignment horizontal="left"/>
    </xf>
    <xf numFmtId="0" fontId="11" fillId="11" borderId="1" xfId="0" applyFont="1" applyFill="1" applyBorder="1" applyAlignment="1">
      <alignment horizontal="center"/>
    </xf>
    <xf numFmtId="0" fontId="11" fillId="11" borderId="6" xfId="0" applyFont="1" applyFill="1" applyBorder="1" applyAlignment="1">
      <alignment horizontal="center"/>
    </xf>
    <xf numFmtId="0" fontId="27" fillId="11" borderId="7" xfId="0" applyFont="1" applyFill="1" applyBorder="1" applyAlignment="1">
      <alignment horizontal="left"/>
    </xf>
    <xf numFmtId="6" fontId="10" fillId="2" borderId="12" xfId="0" applyNumberFormat="1" applyFont="1" applyFill="1" applyBorder="1" applyAlignment="1">
      <alignment horizontal="center"/>
    </xf>
    <xf numFmtId="6" fontId="10" fillId="2" borderId="9" xfId="0" applyNumberFormat="1" applyFont="1" applyFill="1" applyBorder="1" applyAlignment="1">
      <alignment horizontal="center"/>
    </xf>
    <xf numFmtId="1" fontId="14" fillId="0" borderId="4" xfId="1" applyNumberFormat="1" applyFont="1" applyFill="1" applyBorder="1" applyAlignment="1">
      <alignment horizontal="center"/>
    </xf>
    <xf numFmtId="1" fontId="14" fillId="0" borderId="0" xfId="1" applyNumberFormat="1" applyFont="1" applyFill="1" applyBorder="1" applyAlignment="1">
      <alignment horizontal="center"/>
    </xf>
    <xf numFmtId="0" fontId="32" fillId="0" borderId="0" xfId="0" applyFont="1" applyAlignment="1">
      <alignment horizontal="center"/>
    </xf>
    <xf numFmtId="6" fontId="14" fillId="0" borderId="0" xfId="0" applyNumberFormat="1" applyFont="1" applyAlignment="1">
      <alignment horizontal="center"/>
    </xf>
    <xf numFmtId="9" fontId="38" fillId="0" borderId="0" xfId="1" applyFont="1" applyFill="1" applyBorder="1" applyAlignment="1">
      <alignment horizontal="center"/>
    </xf>
    <xf numFmtId="9" fontId="14" fillId="0" borderId="0" xfId="1" applyFont="1" applyFill="1" applyBorder="1" applyAlignment="1">
      <alignment horizontal="center"/>
    </xf>
    <xf numFmtId="0" fontId="30" fillId="0" borderId="0" xfId="0" applyFont="1" applyAlignment="1">
      <alignment horizontal="left"/>
    </xf>
    <xf numFmtId="2" fontId="42" fillId="0" borderId="0" xfId="0" applyNumberFormat="1" applyFont="1" applyAlignment="1">
      <alignment horizontal="center"/>
    </xf>
    <xf numFmtId="6" fontId="14" fillId="2" borderId="12" xfId="0" applyNumberFormat="1" applyFont="1" applyFill="1" applyBorder="1" applyAlignment="1">
      <alignment horizontal="center"/>
    </xf>
    <xf numFmtId="0" fontId="30" fillId="11" borderId="16" xfId="0" applyFont="1" applyFill="1" applyBorder="1" applyAlignment="1">
      <alignment horizontal="left"/>
    </xf>
    <xf numFmtId="164" fontId="10" fillId="0" borderId="0" xfId="1" applyNumberFormat="1" applyFont="1" applyFill="1" applyBorder="1" applyAlignment="1">
      <alignment horizontal="center"/>
    </xf>
    <xf numFmtId="167" fontId="10" fillId="0" borderId="0" xfId="4" applyNumberFormat="1" applyFont="1" applyFill="1" applyBorder="1" applyAlignment="1">
      <alignment horizontal="center"/>
    </xf>
    <xf numFmtId="0" fontId="36" fillId="19" borderId="0" xfId="0" applyFont="1" applyFill="1" applyAlignment="1">
      <alignment vertical="center"/>
    </xf>
    <xf numFmtId="0" fontId="26" fillId="0" borderId="0" xfId="0" applyFont="1" applyAlignment="1">
      <alignment horizontal="right"/>
    </xf>
    <xf numFmtId="1" fontId="14" fillId="2" borderId="9" xfId="1" applyNumberFormat="1" applyFont="1" applyFill="1" applyBorder="1" applyAlignment="1">
      <alignment horizontal="center"/>
    </xf>
    <xf numFmtId="0" fontId="11" fillId="2" borderId="3" xfId="0" applyFont="1" applyFill="1" applyBorder="1" applyAlignment="1">
      <alignment horizontal="center"/>
    </xf>
    <xf numFmtId="6" fontId="27" fillId="2" borderId="0" xfId="0" applyNumberFormat="1" applyFont="1" applyFill="1" applyAlignment="1">
      <alignment horizontal="center" vertical="center"/>
    </xf>
    <xf numFmtId="0" fontId="13" fillId="7" borderId="4" xfId="0" applyFont="1" applyFill="1" applyBorder="1"/>
    <xf numFmtId="0" fontId="13" fillId="19" borderId="4" xfId="0" applyFont="1" applyFill="1" applyBorder="1" applyAlignment="1">
      <alignment horizontal="center"/>
    </xf>
    <xf numFmtId="0" fontId="13" fillId="2" borderId="41" xfId="0" applyFont="1" applyFill="1" applyBorder="1" applyAlignment="1">
      <alignment horizontal="center"/>
    </xf>
    <xf numFmtId="0" fontId="13" fillId="2" borderId="42" xfId="0" applyFont="1" applyFill="1" applyBorder="1" applyAlignment="1">
      <alignment horizontal="center"/>
    </xf>
    <xf numFmtId="6" fontId="27" fillId="2" borderId="43" xfId="0" applyNumberFormat="1" applyFont="1" applyFill="1" applyBorder="1" applyAlignment="1">
      <alignment horizontal="center" vertical="center"/>
    </xf>
    <xf numFmtId="6" fontId="27" fillId="2" borderId="44" xfId="0" applyNumberFormat="1" applyFont="1" applyFill="1" applyBorder="1" applyAlignment="1">
      <alignment horizontal="center" vertical="center"/>
    </xf>
    <xf numFmtId="0" fontId="80" fillId="2" borderId="34" xfId="0" applyFont="1" applyFill="1" applyBorder="1" applyAlignment="1">
      <alignment horizontal="center"/>
    </xf>
    <xf numFmtId="0" fontId="13" fillId="7" borderId="7" xfId="0" applyFont="1" applyFill="1" applyBorder="1"/>
    <xf numFmtId="0" fontId="13" fillId="19" borderId="0" xfId="0" applyFont="1" applyFill="1"/>
    <xf numFmtId="0" fontId="0" fillId="19" borderId="0" xfId="0" applyFill="1"/>
    <xf numFmtId="0" fontId="13" fillId="0" borderId="0" xfId="0" applyFont="1" applyAlignment="1">
      <alignment horizontal="center"/>
    </xf>
    <xf numFmtId="0" fontId="13" fillId="0" borderId="4" xfId="0" applyFont="1" applyBorder="1" applyAlignment="1">
      <alignment horizontal="center"/>
    </xf>
    <xf numFmtId="0" fontId="82" fillId="2" borderId="41" xfId="0" applyFont="1" applyFill="1" applyBorder="1" applyAlignment="1">
      <alignment horizontal="center"/>
    </xf>
    <xf numFmtId="0" fontId="82" fillId="2" borderId="34" xfId="0" applyFont="1" applyFill="1" applyBorder="1" applyAlignment="1">
      <alignment horizontal="center"/>
    </xf>
    <xf numFmtId="0" fontId="82" fillId="2" borderId="42" xfId="0" applyFont="1" applyFill="1" applyBorder="1" applyAlignment="1">
      <alignment horizontal="center"/>
    </xf>
    <xf numFmtId="6" fontId="30" fillId="2" borderId="43" xfId="0" applyNumberFormat="1" applyFont="1" applyFill="1" applyBorder="1" applyAlignment="1">
      <alignment horizontal="center" vertical="center"/>
    </xf>
    <xf numFmtId="6" fontId="30" fillId="2" borderId="0" xfId="0" applyNumberFormat="1" applyFont="1" applyFill="1" applyAlignment="1">
      <alignment horizontal="center" vertical="center"/>
    </xf>
    <xf numFmtId="6" fontId="30" fillId="2" borderId="44" xfId="0" applyNumberFormat="1" applyFont="1" applyFill="1" applyBorder="1" applyAlignment="1">
      <alignment horizontal="center" vertical="center"/>
    </xf>
    <xf numFmtId="0" fontId="14" fillId="2" borderId="18" xfId="0" applyFont="1" applyFill="1" applyBorder="1"/>
    <xf numFmtId="6" fontId="69" fillId="2" borderId="9" xfId="0" applyNumberFormat="1" applyFont="1" applyFill="1" applyBorder="1" applyAlignment="1">
      <alignment horizontal="center" vertical="center"/>
    </xf>
    <xf numFmtId="6" fontId="69" fillId="2" borderId="45" xfId="0" applyNumberFormat="1" applyFont="1" applyFill="1" applyBorder="1" applyAlignment="1">
      <alignment horizontal="center" vertical="center"/>
    </xf>
    <xf numFmtId="0" fontId="14" fillId="2" borderId="19" xfId="0" applyFont="1" applyFill="1" applyBorder="1"/>
    <xf numFmtId="6" fontId="76" fillId="2" borderId="9" xfId="0" applyNumberFormat="1" applyFont="1" applyFill="1" applyBorder="1" applyAlignment="1">
      <alignment horizontal="center" vertical="center"/>
    </xf>
    <xf numFmtId="0" fontId="14" fillId="2" borderId="18" xfId="0" applyFont="1" applyFill="1" applyBorder="1" applyAlignment="1">
      <alignment horizontal="left"/>
    </xf>
    <xf numFmtId="0" fontId="26" fillId="0" borderId="0" xfId="0" applyFont="1"/>
    <xf numFmtId="2" fontId="0" fillId="0" borderId="0" xfId="0" applyNumberFormat="1"/>
    <xf numFmtId="2" fontId="10" fillId="2" borderId="12" xfId="0" applyNumberFormat="1" applyFont="1" applyFill="1" applyBorder="1" applyAlignment="1">
      <alignment horizontal="center"/>
    </xf>
    <xf numFmtId="0" fontId="14" fillId="2" borderId="0" xfId="0" applyFont="1" applyFill="1" applyAlignment="1">
      <alignment horizontal="left"/>
    </xf>
    <xf numFmtId="0" fontId="84" fillId="0" borderId="0" xfId="3" applyFont="1"/>
    <xf numFmtId="0" fontId="84" fillId="0" borderId="0" xfId="3" applyFont="1" applyFill="1"/>
    <xf numFmtId="0" fontId="31" fillId="0" borderId="0" xfId="3" applyFont="1"/>
    <xf numFmtId="0" fontId="85" fillId="0" borderId="0" xfId="0" applyFont="1"/>
    <xf numFmtId="2" fontId="21" fillId="0" borderId="0" xfId="0" applyNumberFormat="1" applyFont="1"/>
    <xf numFmtId="1" fontId="55" fillId="0" borderId="0" xfId="0" applyNumberFormat="1" applyFont="1"/>
    <xf numFmtId="0" fontId="55" fillId="0" borderId="0" xfId="0" applyFont="1"/>
    <xf numFmtId="9" fontId="55" fillId="0" borderId="0" xfId="1" applyFont="1" applyFill="1" applyBorder="1"/>
    <xf numFmtId="0" fontId="64" fillId="0" borderId="0" xfId="0" applyFont="1" applyAlignment="1">
      <alignment horizontal="right"/>
    </xf>
    <xf numFmtId="2" fontId="10" fillId="2" borderId="0" xfId="0" applyNumberFormat="1" applyFont="1" applyFill="1"/>
    <xf numFmtId="2" fontId="11" fillId="0" borderId="0" xfId="0" applyNumberFormat="1" applyFont="1"/>
    <xf numFmtId="0" fontId="38" fillId="0" borderId="0" xfId="0" applyFont="1" applyAlignment="1">
      <alignment horizontal="right"/>
    </xf>
    <xf numFmtId="2" fontId="42" fillId="2" borderId="12" xfId="0" applyNumberFormat="1" applyFont="1" applyFill="1" applyBorder="1" applyAlignment="1">
      <alignment horizontal="center"/>
    </xf>
    <xf numFmtId="6" fontId="76" fillId="2" borderId="12" xfId="0" applyNumberFormat="1" applyFont="1" applyFill="1" applyBorder="1" applyAlignment="1">
      <alignment horizontal="center" vertical="center"/>
    </xf>
    <xf numFmtId="0" fontId="7" fillId="0" borderId="0" xfId="3" applyFill="1" applyBorder="1" applyAlignment="1">
      <alignment vertical="top" wrapText="1"/>
    </xf>
    <xf numFmtId="0" fontId="86" fillId="0" borderId="0" xfId="0" applyFont="1" applyAlignment="1">
      <alignment vertical="top" wrapText="1"/>
    </xf>
    <xf numFmtId="0" fontId="86" fillId="0" borderId="0" xfId="0" applyFont="1" applyAlignment="1">
      <alignment horizontal="center" vertical="top"/>
    </xf>
    <xf numFmtId="0" fontId="70" fillId="0" borderId="0" xfId="0" applyFont="1"/>
    <xf numFmtId="0" fontId="13" fillId="5" borderId="2" xfId="0" applyFont="1" applyFill="1" applyBorder="1"/>
    <xf numFmtId="0" fontId="11" fillId="5" borderId="2" xfId="0" applyFont="1" applyFill="1" applyBorder="1" applyAlignment="1">
      <alignment horizontal="center"/>
    </xf>
    <xf numFmtId="0" fontId="28" fillId="2" borderId="5" xfId="0" applyFont="1" applyFill="1" applyBorder="1"/>
    <xf numFmtId="0" fontId="28" fillId="2" borderId="20" xfId="0" applyFont="1" applyFill="1" applyBorder="1"/>
    <xf numFmtId="0" fontId="14" fillId="2" borderId="0" xfId="0" applyFont="1" applyFill="1"/>
    <xf numFmtId="0" fontId="14" fillId="2" borderId="11" xfId="0" applyFont="1" applyFill="1" applyBorder="1"/>
    <xf numFmtId="0" fontId="14" fillId="2" borderId="13" xfId="0" applyFont="1" applyFill="1" applyBorder="1"/>
    <xf numFmtId="0" fontId="55" fillId="0" borderId="0" xfId="0" applyFont="1" applyAlignment="1">
      <alignment vertical="center"/>
    </xf>
    <xf numFmtId="0" fontId="11" fillId="14" borderId="2" xfId="0" applyFont="1" applyFill="1" applyBorder="1" applyAlignment="1">
      <alignment horizontal="center"/>
    </xf>
    <xf numFmtId="6" fontId="38" fillId="2" borderId="9" xfId="0" applyNumberFormat="1" applyFont="1" applyFill="1" applyBorder="1" applyAlignment="1">
      <alignment horizontal="center"/>
    </xf>
    <xf numFmtId="6" fontId="38" fillId="2" borderId="12" xfId="0" applyNumberFormat="1" applyFont="1" applyFill="1" applyBorder="1" applyAlignment="1">
      <alignment horizontal="center"/>
    </xf>
    <xf numFmtId="0" fontId="10" fillId="9" borderId="1" xfId="0" applyFont="1" applyFill="1" applyBorder="1" applyAlignment="1">
      <alignment horizontal="center"/>
    </xf>
    <xf numFmtId="0" fontId="10" fillId="14" borderId="6" xfId="0" applyFont="1" applyFill="1" applyBorder="1" applyAlignment="1">
      <alignment horizontal="center"/>
    </xf>
    <xf numFmtId="0" fontId="10" fillId="14" borderId="2" xfId="0" applyFont="1" applyFill="1" applyBorder="1" applyAlignment="1">
      <alignment horizontal="center"/>
    </xf>
    <xf numFmtId="9" fontId="32" fillId="2" borderId="9" xfId="1" applyFont="1" applyFill="1" applyBorder="1" applyAlignment="1">
      <alignment horizontal="center"/>
    </xf>
    <xf numFmtId="6" fontId="32" fillId="2" borderId="12" xfId="0" applyNumberFormat="1" applyFont="1" applyFill="1" applyBorder="1" applyAlignment="1">
      <alignment horizontal="center"/>
    </xf>
    <xf numFmtId="9" fontId="32" fillId="2" borderId="12" xfId="1" applyFont="1" applyFill="1" applyBorder="1" applyAlignment="1">
      <alignment horizontal="center"/>
    </xf>
    <xf numFmtId="2" fontId="14" fillId="2" borderId="9" xfId="1" applyNumberFormat="1" applyFont="1" applyFill="1" applyBorder="1" applyAlignment="1">
      <alignment horizontal="center"/>
    </xf>
    <xf numFmtId="0" fontId="55" fillId="20" borderId="47" xfId="0" applyFont="1" applyFill="1" applyBorder="1" applyAlignment="1">
      <alignment horizontal="center" vertical="center"/>
    </xf>
    <xf numFmtId="0" fontId="64" fillId="20" borderId="47" xfId="0" applyFont="1" applyFill="1" applyBorder="1" applyAlignment="1">
      <alignment horizontal="center" vertical="center"/>
    </xf>
    <xf numFmtId="6" fontId="55" fillId="0" borderId="0" xfId="0" applyNumberFormat="1" applyFont="1" applyAlignment="1">
      <alignment horizontal="center" vertical="center"/>
    </xf>
    <xf numFmtId="6" fontId="64" fillId="0" borderId="0" xfId="0" applyNumberFormat="1" applyFont="1" applyAlignment="1">
      <alignment horizontal="center" vertical="center"/>
    </xf>
    <xf numFmtId="0" fontId="10" fillId="0" borderId="47" xfId="0" applyFont="1" applyBorder="1" applyAlignment="1">
      <alignment horizontal="left" vertical="center"/>
    </xf>
    <xf numFmtId="6" fontId="55" fillId="0" borderId="47" xfId="0" applyNumberFormat="1" applyFont="1" applyBorder="1" applyAlignment="1">
      <alignment horizontal="center" vertical="center"/>
    </xf>
    <xf numFmtId="6" fontId="64" fillId="0" borderId="47" xfId="0" applyNumberFormat="1" applyFont="1" applyBorder="1" applyAlignment="1">
      <alignment horizontal="center" vertical="center"/>
    </xf>
    <xf numFmtId="6" fontId="76" fillId="0" borderId="0" xfId="0" applyNumberFormat="1" applyFont="1" applyAlignment="1">
      <alignment horizontal="center" vertical="center"/>
    </xf>
    <xf numFmtId="0" fontId="36" fillId="0" borderId="0" xfId="0" applyFont="1" applyAlignment="1">
      <alignment vertical="center"/>
    </xf>
    <xf numFmtId="9" fontId="55" fillId="0" borderId="0" xfId="1" applyFont="1" applyAlignment="1">
      <alignment horizontal="center" vertical="center"/>
    </xf>
    <xf numFmtId="9" fontId="64" fillId="0" borderId="0" xfId="1" applyFont="1" applyAlignment="1">
      <alignment horizontal="center" vertical="center"/>
    </xf>
    <xf numFmtId="9" fontId="55" fillId="0" borderId="47" xfId="1" applyFont="1" applyBorder="1" applyAlignment="1">
      <alignment horizontal="center" vertical="center"/>
    </xf>
    <xf numFmtId="9" fontId="64" fillId="0" borderId="47" xfId="1" applyFont="1" applyBorder="1" applyAlignment="1">
      <alignment horizontal="center" vertical="center"/>
    </xf>
    <xf numFmtId="9" fontId="10" fillId="0" borderId="0" xfId="1" applyFont="1" applyAlignment="1">
      <alignment horizontal="center"/>
    </xf>
    <xf numFmtId="0" fontId="17" fillId="0" borderId="0" xfId="0" applyFont="1"/>
    <xf numFmtId="0" fontId="38" fillId="2" borderId="14" xfId="0" applyFont="1" applyFill="1" applyBorder="1" applyAlignment="1">
      <alignment horizontal="left"/>
    </xf>
    <xf numFmtId="0" fontId="11" fillId="0" borderId="47" xfId="0" applyFont="1" applyBorder="1" applyAlignment="1">
      <alignment vertical="center"/>
    </xf>
    <xf numFmtId="0" fontId="11" fillId="0" borderId="0" xfId="0" applyFont="1" applyAlignment="1">
      <alignment vertical="center"/>
    </xf>
    <xf numFmtId="0" fontId="64" fillId="0" borderId="0" xfId="0" applyFont="1" applyAlignment="1">
      <alignment horizontal="center" vertical="center"/>
    </xf>
    <xf numFmtId="0" fontId="55" fillId="0" borderId="0" xfId="0" applyFont="1" applyAlignment="1">
      <alignment horizontal="center" vertical="center"/>
    </xf>
    <xf numFmtId="9" fontId="10" fillId="0" borderId="0" xfId="1" applyFont="1" applyFill="1" applyBorder="1" applyAlignment="1">
      <alignment horizontal="center"/>
    </xf>
    <xf numFmtId="6" fontId="10" fillId="0" borderId="0" xfId="0" applyNumberFormat="1" applyFont="1" applyAlignment="1">
      <alignment horizontal="center"/>
    </xf>
    <xf numFmtId="6" fontId="27" fillId="0" borderId="0" xfId="0" applyNumberFormat="1" applyFont="1" applyAlignment="1">
      <alignment horizontal="center"/>
    </xf>
    <xf numFmtId="6" fontId="11" fillId="0" borderId="0" xfId="0" applyNumberFormat="1" applyFont="1" applyAlignment="1">
      <alignment horizontal="center"/>
    </xf>
    <xf numFmtId="0" fontId="91" fillId="0" borderId="0" xfId="0" applyFont="1"/>
    <xf numFmtId="0" fontId="98" fillId="2" borderId="0" xfId="0" applyFont="1" applyFill="1"/>
    <xf numFmtId="0" fontId="88" fillId="0" borderId="0" xfId="0" applyFont="1"/>
    <xf numFmtId="0" fontId="12" fillId="0" borderId="0" xfId="0" applyFont="1"/>
    <xf numFmtId="0" fontId="63" fillId="0" borderId="0" xfId="0" applyFont="1" applyAlignment="1">
      <alignment vertical="center"/>
    </xf>
    <xf numFmtId="0" fontId="13" fillId="0" borderId="0" xfId="0" applyFont="1" applyAlignment="1">
      <alignment vertical="center"/>
    </xf>
    <xf numFmtId="0" fontId="34" fillId="4" borderId="0" xfId="3" applyFont="1" applyFill="1" applyAlignment="1">
      <alignment vertical="center"/>
    </xf>
    <xf numFmtId="0" fontId="34" fillId="0" borderId="0" xfId="3" applyFont="1" applyFill="1" applyAlignment="1">
      <alignment vertical="center"/>
    </xf>
    <xf numFmtId="0" fontId="10" fillId="0" borderId="0" xfId="0" applyFont="1" applyAlignment="1">
      <alignment vertical="center"/>
    </xf>
    <xf numFmtId="0" fontId="61" fillId="3" borderId="0" xfId="3" applyFont="1" applyFill="1" applyAlignment="1">
      <alignment vertical="center"/>
    </xf>
    <xf numFmtId="0" fontId="21" fillId="0" borderId="0" xfId="2" applyFont="1" applyAlignment="1">
      <alignment vertical="center"/>
    </xf>
    <xf numFmtId="0" fontId="15" fillId="0" borderId="0" xfId="0" applyFont="1" applyAlignment="1">
      <alignment vertical="center"/>
    </xf>
    <xf numFmtId="0" fontId="20" fillId="0" borderId="0" xfId="0" applyFont="1" applyAlignment="1">
      <alignment vertical="center"/>
    </xf>
    <xf numFmtId="0" fontId="105" fillId="0" borderId="0" xfId="0" applyFont="1" applyAlignment="1">
      <alignment vertical="center"/>
    </xf>
    <xf numFmtId="0" fontId="106" fillId="0" borderId="0" xfId="0" applyFont="1" applyAlignment="1">
      <alignment vertical="center"/>
    </xf>
    <xf numFmtId="0" fontId="21" fillId="0" borderId="0" xfId="0" applyFont="1" applyAlignment="1">
      <alignment vertical="center"/>
    </xf>
    <xf numFmtId="0" fontId="107" fillId="0" borderId="0" xfId="0" applyFont="1" applyAlignment="1">
      <alignment vertical="center"/>
    </xf>
    <xf numFmtId="0" fontId="61" fillId="9" borderId="0" xfId="3" applyFont="1" applyFill="1" applyAlignment="1">
      <alignment vertical="center"/>
    </xf>
    <xf numFmtId="0" fontId="61" fillId="10" borderId="0" xfId="3" applyFont="1" applyFill="1" applyAlignment="1">
      <alignment vertical="center"/>
    </xf>
    <xf numFmtId="0" fontId="109" fillId="0" borderId="0" xfId="0" applyFont="1" applyAlignment="1">
      <alignment vertical="center"/>
    </xf>
    <xf numFmtId="0" fontId="61" fillId="11" borderId="0" xfId="3" applyFont="1" applyFill="1" applyAlignment="1">
      <alignment vertical="center"/>
    </xf>
    <xf numFmtId="0" fontId="61" fillId="13" borderId="0" xfId="3" applyFont="1" applyFill="1" applyAlignment="1">
      <alignment vertical="center"/>
    </xf>
    <xf numFmtId="0" fontId="61" fillId="14" borderId="0" xfId="3" applyFont="1" applyFill="1" applyAlignment="1">
      <alignment vertical="center"/>
    </xf>
    <xf numFmtId="0" fontId="61" fillId="19" borderId="0" xfId="3" applyFont="1" applyFill="1" applyAlignment="1">
      <alignment vertical="center"/>
    </xf>
    <xf numFmtId="0" fontId="111" fillId="0" borderId="0" xfId="3" applyFont="1" applyAlignment="1">
      <alignment horizontal="left"/>
    </xf>
    <xf numFmtId="0" fontId="112" fillId="0" borderId="0" xfId="0" applyFont="1"/>
    <xf numFmtId="0" fontId="109" fillId="0" borderId="0" xfId="0" applyFont="1"/>
    <xf numFmtId="0" fontId="21" fillId="0" borderId="0" xfId="0" applyFont="1" applyAlignment="1">
      <alignment wrapText="1"/>
    </xf>
    <xf numFmtId="0" fontId="13" fillId="0" borderId="0" xfId="0" applyFont="1"/>
    <xf numFmtId="0" fontId="108" fillId="0" borderId="4" xfId="0" applyFont="1" applyBorder="1" applyAlignment="1">
      <alignment horizontal="left"/>
    </xf>
    <xf numFmtId="0" fontId="25" fillId="3" borderId="0" xfId="0" applyFont="1" applyFill="1"/>
    <xf numFmtId="0" fontId="21" fillId="3" borderId="0" xfId="0" applyFont="1" applyFill="1"/>
    <xf numFmtId="0" fontId="21" fillId="2" borderId="0" xfId="0" applyFont="1" applyFill="1"/>
    <xf numFmtId="0" fontId="111" fillId="2" borderId="0" xfId="3" applyFont="1" applyFill="1" applyAlignment="1">
      <alignment horizontal="left"/>
    </xf>
    <xf numFmtId="0" fontId="44" fillId="2" borderId="3" xfId="0" applyFont="1" applyFill="1" applyBorder="1" applyAlignment="1">
      <alignment horizontal="center"/>
    </xf>
    <xf numFmtId="0" fontId="11" fillId="2" borderId="5" xfId="0" applyFont="1" applyFill="1" applyBorder="1"/>
    <xf numFmtId="0" fontId="28" fillId="2" borderId="0" xfId="0" applyFont="1" applyFill="1"/>
    <xf numFmtId="0" fontId="14" fillId="5" borderId="9" xfId="0" applyFont="1" applyFill="1" applyBorder="1" applyAlignment="1" applyProtection="1">
      <alignment horizontal="center"/>
      <protection locked="0"/>
    </xf>
    <xf numFmtId="0" fontId="43" fillId="2" borderId="9" xfId="0" applyFont="1" applyFill="1" applyBorder="1" applyAlignment="1">
      <alignment horizontal="center"/>
    </xf>
    <xf numFmtId="6" fontId="14" fillId="2" borderId="9" xfId="0" applyNumberFormat="1" applyFont="1" applyFill="1" applyBorder="1"/>
    <xf numFmtId="6" fontId="14" fillId="5" borderId="9" xfId="0" applyNumberFormat="1" applyFont="1" applyFill="1" applyBorder="1"/>
    <xf numFmtId="6" fontId="42" fillId="2" borderId="9" xfId="0" applyNumberFormat="1" applyFont="1" applyFill="1" applyBorder="1"/>
    <xf numFmtId="0" fontId="14" fillId="2" borderId="9" xfId="0" applyFont="1" applyFill="1" applyBorder="1" applyAlignment="1">
      <alignment horizontal="center"/>
    </xf>
    <xf numFmtId="0" fontId="42" fillId="2" borderId="9" xfId="0" applyFont="1" applyFill="1" applyBorder="1"/>
    <xf numFmtId="166" fontId="10" fillId="2" borderId="9" xfId="1" applyNumberFormat="1" applyFont="1" applyFill="1" applyBorder="1" applyAlignment="1">
      <alignment horizontal="center"/>
    </xf>
    <xf numFmtId="6" fontId="14" fillId="2" borderId="4" xfId="0" applyNumberFormat="1" applyFont="1" applyFill="1" applyBorder="1"/>
    <xf numFmtId="0" fontId="14" fillId="5" borderId="12" xfId="0" applyFont="1" applyFill="1" applyBorder="1" applyAlignment="1" applyProtection="1">
      <alignment horizontal="center"/>
      <protection locked="0"/>
    </xf>
    <xf numFmtId="6" fontId="14" fillId="2" borderId="12" xfId="0" applyNumberFormat="1" applyFont="1" applyFill="1" applyBorder="1"/>
    <xf numFmtId="6" fontId="42" fillId="2" borderId="12" xfId="0" applyNumberFormat="1" applyFont="1" applyFill="1" applyBorder="1"/>
    <xf numFmtId="164" fontId="14" fillId="2" borderId="8" xfId="1" applyNumberFormat="1" applyFont="1" applyFill="1" applyBorder="1" applyAlignment="1">
      <alignment horizontal="center"/>
    </xf>
    <xf numFmtId="0" fontId="43" fillId="2" borderId="8" xfId="0" applyFont="1" applyFill="1" applyBorder="1" applyAlignment="1">
      <alignment horizontal="center"/>
    </xf>
    <xf numFmtId="6" fontId="14" fillId="2" borderId="7" xfId="0" applyNumberFormat="1" applyFont="1" applyFill="1" applyBorder="1"/>
    <xf numFmtId="0" fontId="115" fillId="2" borderId="8" xfId="0" applyFont="1" applyFill="1" applyBorder="1"/>
    <xf numFmtId="0" fontId="21" fillId="2" borderId="10" xfId="0" applyFont="1" applyFill="1" applyBorder="1"/>
    <xf numFmtId="0" fontId="11" fillId="2" borderId="0" xfId="0" applyFont="1" applyFill="1" applyAlignment="1">
      <alignment horizontal="left"/>
    </xf>
    <xf numFmtId="164" fontId="14" fillId="2" borderId="9" xfId="1" applyNumberFormat="1" applyFont="1" applyFill="1" applyBorder="1" applyAlignment="1">
      <alignment horizontal="center"/>
    </xf>
    <xf numFmtId="0" fontId="115" fillId="2" borderId="9" xfId="0" applyFont="1" applyFill="1" applyBorder="1"/>
    <xf numFmtId="0" fontId="10" fillId="2" borderId="0" xfId="0" applyFont="1" applyFill="1" applyAlignment="1">
      <alignment horizontal="left"/>
    </xf>
    <xf numFmtId="164" fontId="14" fillId="5" borderId="9" xfId="0" applyNumberFormat="1" applyFont="1" applyFill="1" applyBorder="1" applyAlignment="1" applyProtection="1">
      <alignment horizontal="center"/>
      <protection locked="0"/>
    </xf>
    <xf numFmtId="0" fontId="11" fillId="2" borderId="0" xfId="0" applyFont="1" applyFill="1" applyAlignment="1">
      <alignment horizontal="left" indent="1"/>
    </xf>
    <xf numFmtId="164" fontId="14" fillId="5" borderId="12" xfId="0" applyNumberFormat="1" applyFont="1" applyFill="1" applyBorder="1" applyAlignment="1" applyProtection="1">
      <alignment horizontal="center"/>
      <protection locked="0"/>
    </xf>
    <xf numFmtId="6" fontId="14" fillId="2" borderId="11" xfId="0" applyNumberFormat="1" applyFont="1" applyFill="1" applyBorder="1"/>
    <xf numFmtId="6" fontId="14" fillId="5" borderId="12" xfId="0" applyNumberFormat="1" applyFont="1" applyFill="1" applyBorder="1"/>
    <xf numFmtId="0" fontId="21" fillId="2" borderId="0" xfId="0" applyFont="1" applyFill="1" applyAlignment="1">
      <alignment horizontal="left"/>
    </xf>
    <xf numFmtId="2" fontId="10" fillId="2" borderId="0" xfId="1" applyNumberFormat="1" applyFont="1" applyFill="1" applyBorder="1" applyAlignment="1">
      <alignment horizontal="center"/>
    </xf>
    <xf numFmtId="2" fontId="10" fillId="2" borderId="0" xfId="1" applyNumberFormat="1" applyFont="1" applyFill="1" applyBorder="1"/>
    <xf numFmtId="165" fontId="10" fillId="2" borderId="0" xfId="0" applyNumberFormat="1" applyFont="1" applyFill="1" applyAlignment="1">
      <alignment horizontal="center"/>
    </xf>
    <xf numFmtId="0" fontId="28" fillId="2" borderId="0" xfId="0" applyFont="1" applyFill="1" applyAlignment="1">
      <alignment horizontal="center"/>
    </xf>
    <xf numFmtId="6" fontId="10" fillId="2" borderId="0" xfId="0" applyNumberFormat="1" applyFont="1" applyFill="1"/>
    <xf numFmtId="0" fontId="10" fillId="2" borderId="0" xfId="0" applyFont="1" applyFill="1"/>
    <xf numFmtId="165" fontId="10" fillId="5" borderId="9" xfId="0" applyNumberFormat="1" applyFont="1" applyFill="1" applyBorder="1" applyAlignment="1" applyProtection="1">
      <alignment horizontal="center"/>
      <protection locked="0"/>
    </xf>
    <xf numFmtId="165" fontId="14" fillId="5" borderId="12" xfId="0" applyNumberFormat="1" applyFont="1" applyFill="1" applyBorder="1" applyAlignment="1" applyProtection="1">
      <alignment horizontal="center"/>
      <protection locked="0"/>
    </xf>
    <xf numFmtId="2" fontId="14" fillId="2" borderId="12" xfId="1" applyNumberFormat="1" applyFont="1" applyFill="1" applyBorder="1" applyAlignment="1">
      <alignment horizontal="center"/>
    </xf>
    <xf numFmtId="0" fontId="44" fillId="2" borderId="3" xfId="0" applyFont="1" applyFill="1" applyBorder="1"/>
    <xf numFmtId="165" fontId="14" fillId="5" borderId="9" xfId="0" applyNumberFormat="1" applyFont="1" applyFill="1" applyBorder="1" applyAlignment="1" applyProtection="1">
      <alignment horizontal="center"/>
      <protection locked="0"/>
    </xf>
    <xf numFmtId="165" fontId="32" fillId="2" borderId="0" xfId="0" applyNumberFormat="1" applyFont="1" applyFill="1" applyAlignment="1">
      <alignment horizontal="center"/>
    </xf>
    <xf numFmtId="165" fontId="14" fillId="2" borderId="12" xfId="1" applyNumberFormat="1" applyFont="1" applyFill="1" applyBorder="1" applyAlignment="1">
      <alignment horizontal="center"/>
    </xf>
    <xf numFmtId="165" fontId="32" fillId="2" borderId="13" xfId="0" applyNumberFormat="1" applyFont="1" applyFill="1" applyBorder="1" applyAlignment="1">
      <alignment horizontal="center"/>
    </xf>
    <xf numFmtId="0" fontId="21" fillId="5" borderId="0" xfId="0" applyFont="1" applyFill="1"/>
    <xf numFmtId="0" fontId="21" fillId="11" borderId="0" xfId="0" applyFont="1" applyFill="1"/>
    <xf numFmtId="0" fontId="14" fillId="0" borderId="26" xfId="0" applyFont="1" applyBorder="1" applyAlignment="1">
      <alignment vertical="center" wrapText="1"/>
    </xf>
    <xf numFmtId="0" fontId="88" fillId="0" borderId="0" xfId="0" applyFont="1" applyAlignment="1">
      <alignment vertical="center"/>
    </xf>
    <xf numFmtId="0" fontId="116" fillId="0" borderId="0" xfId="0" applyFont="1" applyAlignment="1">
      <alignment vertical="center"/>
    </xf>
    <xf numFmtId="0" fontId="13" fillId="21" borderId="2" xfId="0" applyFont="1" applyFill="1" applyBorder="1"/>
    <xf numFmtId="0" fontId="25" fillId="21" borderId="0" xfId="0" applyFont="1" applyFill="1"/>
    <xf numFmtId="0" fontId="21" fillId="21" borderId="0" xfId="0" applyFont="1" applyFill="1"/>
    <xf numFmtId="0" fontId="116" fillId="0" borderId="0" xfId="0" applyFont="1"/>
    <xf numFmtId="0" fontId="13" fillId="21" borderId="1" xfId="0" applyFont="1" applyFill="1" applyBorder="1"/>
    <xf numFmtId="0" fontId="13" fillId="5" borderId="1" xfId="0" applyFont="1" applyFill="1" applyBorder="1"/>
    <xf numFmtId="0" fontId="38" fillId="22" borderId="0" xfId="0" applyFont="1" applyFill="1"/>
    <xf numFmtId="0" fontId="13" fillId="22" borderId="1" xfId="0" applyFont="1" applyFill="1" applyBorder="1"/>
    <xf numFmtId="0" fontId="105" fillId="0" borderId="0" xfId="0" applyFont="1"/>
    <xf numFmtId="0" fontId="118" fillId="0" borderId="0" xfId="0" applyFont="1"/>
    <xf numFmtId="0" fontId="119" fillId="0" borderId="0" xfId="0" applyFont="1" applyAlignment="1">
      <alignment horizontal="center"/>
    </xf>
    <xf numFmtId="0" fontId="27" fillId="0" borderId="0" xfId="0" applyFont="1"/>
    <xf numFmtId="6" fontId="11" fillId="0" borderId="0" xfId="0" applyNumberFormat="1" applyFont="1"/>
    <xf numFmtId="6" fontId="27" fillId="0" borderId="0" xfId="0" applyNumberFormat="1" applyFont="1"/>
    <xf numFmtId="0" fontId="69" fillId="0" borderId="0" xfId="0" applyFont="1"/>
    <xf numFmtId="6" fontId="69" fillId="0" borderId="0" xfId="0" applyNumberFormat="1" applyFont="1"/>
    <xf numFmtId="0" fontId="27" fillId="11" borderId="0" xfId="0" applyFont="1" applyFill="1"/>
    <xf numFmtId="6" fontId="11" fillId="11" borderId="0" xfId="0" applyNumberFormat="1" applyFont="1" applyFill="1"/>
    <xf numFmtId="6" fontId="27" fillId="11" borderId="0" xfId="0" applyNumberFormat="1" applyFont="1" applyFill="1"/>
    <xf numFmtId="0" fontId="88" fillId="0" borderId="0" xfId="0" applyFont="1" applyAlignment="1">
      <alignment horizontal="right" indent="1"/>
    </xf>
    <xf numFmtId="0" fontId="30" fillId="0" borderId="0" xfId="0" applyFont="1" applyAlignment="1">
      <alignment horizontal="right"/>
    </xf>
    <xf numFmtId="6" fontId="50" fillId="0" borderId="0" xfId="0" applyNumberFormat="1" applyFont="1"/>
    <xf numFmtId="6" fontId="38" fillId="0" borderId="0" xfId="0" applyNumberFormat="1" applyFont="1"/>
    <xf numFmtId="0" fontId="76" fillId="0" borderId="0" xfId="0" applyFont="1" applyAlignment="1">
      <alignment horizontal="left"/>
    </xf>
    <xf numFmtId="0" fontId="76" fillId="0" borderId="0" xfId="0" applyFont="1" applyAlignment="1">
      <alignment horizontal="right"/>
    </xf>
    <xf numFmtId="6" fontId="12" fillId="0" borderId="0" xfId="0" applyNumberFormat="1" applyFont="1"/>
    <xf numFmtId="6" fontId="14" fillId="0" borderId="0" xfId="0" applyNumberFormat="1" applyFont="1"/>
    <xf numFmtId="0" fontId="30" fillId="11" borderId="0" xfId="0" applyFont="1" applyFill="1" applyAlignment="1">
      <alignment horizontal="left"/>
    </xf>
    <xf numFmtId="0" fontId="30" fillId="11" borderId="0" xfId="0" applyFont="1" applyFill="1" applyAlignment="1">
      <alignment horizontal="right"/>
    </xf>
    <xf numFmtId="6" fontId="50" fillId="11" borderId="0" xfId="0" applyNumberFormat="1" applyFont="1" applyFill="1"/>
    <xf numFmtId="6" fontId="38" fillId="11" borderId="0" xfId="0" applyNumberFormat="1" applyFont="1" applyFill="1"/>
    <xf numFmtId="0" fontId="27" fillId="5" borderId="0" xfId="0" applyFont="1" applyFill="1"/>
    <xf numFmtId="6" fontId="11" fillId="5" borderId="0" xfId="0" applyNumberFormat="1" applyFont="1" applyFill="1"/>
    <xf numFmtId="6" fontId="27" fillId="5" borderId="0" xfId="0" applyNumberFormat="1" applyFont="1" applyFill="1"/>
    <xf numFmtId="0" fontId="30" fillId="5" borderId="0" xfId="0" applyFont="1" applyFill="1" applyAlignment="1">
      <alignment horizontal="left"/>
    </xf>
    <xf numFmtId="0" fontId="30" fillId="5" borderId="0" xfId="0" applyFont="1" applyFill="1" applyAlignment="1">
      <alignment horizontal="right"/>
    </xf>
    <xf numFmtId="6" fontId="50" fillId="5" borderId="0" xfId="0" applyNumberFormat="1" applyFont="1" applyFill="1"/>
    <xf numFmtId="6" fontId="38" fillId="5" borderId="0" xfId="0" applyNumberFormat="1" applyFont="1" applyFill="1"/>
    <xf numFmtId="0" fontId="105" fillId="2" borderId="4" xfId="0" applyFont="1" applyFill="1" applyBorder="1"/>
    <xf numFmtId="0" fontId="120" fillId="0" borderId="26" xfId="0" applyFont="1" applyBorder="1" applyAlignment="1">
      <alignment horizontal="right" vertical="center" wrapText="1"/>
    </xf>
    <xf numFmtId="0" fontId="120" fillId="0" borderId="26" xfId="0" applyFont="1" applyBorder="1" applyAlignment="1">
      <alignment vertical="center" wrapText="1"/>
    </xf>
    <xf numFmtId="0" fontId="120" fillId="0" borderId="0" xfId="0" applyFont="1"/>
    <xf numFmtId="2" fontId="120" fillId="0" borderId="27" xfId="0" applyNumberFormat="1" applyFont="1" applyBorder="1" applyAlignment="1">
      <alignment horizontal="right" vertical="center" wrapText="1"/>
    </xf>
    <xf numFmtId="2" fontId="120" fillId="0" borderId="26" xfId="0" applyNumberFormat="1" applyFont="1" applyBorder="1" applyAlignment="1">
      <alignment horizontal="right" vertical="center" wrapText="1"/>
    </xf>
    <xf numFmtId="3" fontId="120" fillId="0" borderId="26" xfId="0" applyNumberFormat="1" applyFont="1" applyBorder="1" applyAlignment="1">
      <alignment horizontal="right" vertical="center" wrapText="1"/>
    </xf>
    <xf numFmtId="2" fontId="120" fillId="0" borderId="29" xfId="0" applyNumberFormat="1" applyFont="1" applyBorder="1" applyAlignment="1">
      <alignment horizontal="right" vertical="center" wrapText="1"/>
    </xf>
    <xf numFmtId="2" fontId="120" fillId="0" borderId="32" xfId="0" applyNumberFormat="1" applyFont="1" applyBorder="1" applyAlignment="1">
      <alignment horizontal="right" vertical="center" wrapText="1"/>
    </xf>
    <xf numFmtId="0" fontId="106" fillId="0" borderId="0" xfId="0" applyFont="1"/>
    <xf numFmtId="0" fontId="123" fillId="0" borderId="0" xfId="0" applyFont="1" applyAlignment="1">
      <alignment horizontal="right"/>
    </xf>
    <xf numFmtId="164" fontId="123" fillId="0" borderId="0" xfId="0" applyNumberFormat="1" applyFont="1"/>
    <xf numFmtId="0" fontId="123" fillId="0" borderId="0" xfId="0" applyFont="1"/>
    <xf numFmtId="0" fontId="37" fillId="22" borderId="0" xfId="0" applyFont="1" applyFill="1"/>
    <xf numFmtId="0" fontId="21" fillId="22" borderId="0" xfId="0" applyFont="1" applyFill="1"/>
    <xf numFmtId="0" fontId="26" fillId="22" borderId="0" xfId="0" applyFont="1" applyFill="1"/>
    <xf numFmtId="0" fontId="0" fillId="22" borderId="0" xfId="0" applyFill="1"/>
    <xf numFmtId="0" fontId="92" fillId="22" borderId="1" xfId="0" applyFont="1" applyFill="1" applyBorder="1"/>
    <xf numFmtId="0" fontId="92" fillId="22" borderId="3" xfId="0" applyFont="1" applyFill="1" applyBorder="1"/>
    <xf numFmtId="0" fontId="92" fillId="22" borderId="2" xfId="0" applyFont="1" applyFill="1" applyBorder="1"/>
    <xf numFmtId="0" fontId="89" fillId="22" borderId="4" xfId="0" applyFont="1" applyFill="1" applyBorder="1"/>
    <xf numFmtId="0" fontId="90" fillId="22" borderId="1" xfId="0" applyFont="1" applyFill="1" applyBorder="1" applyAlignment="1">
      <alignment horizontal="center"/>
    </xf>
    <xf numFmtId="0" fontId="99" fillId="22" borderId="6" xfId="0" applyFont="1" applyFill="1" applyBorder="1" applyAlignment="1">
      <alignment horizontal="center"/>
    </xf>
    <xf numFmtId="0" fontId="100" fillId="22" borderId="6" xfId="0" applyFont="1" applyFill="1" applyBorder="1" applyAlignment="1">
      <alignment horizontal="center"/>
    </xf>
    <xf numFmtId="0" fontId="90" fillId="22" borderId="1" xfId="0" applyFont="1" applyFill="1" applyBorder="1"/>
    <xf numFmtId="0" fontId="90" fillId="22" borderId="3" xfId="0" applyFont="1" applyFill="1" applyBorder="1"/>
    <xf numFmtId="0" fontId="90" fillId="22" borderId="2" xfId="0" applyFont="1" applyFill="1" applyBorder="1"/>
    <xf numFmtId="0" fontId="101" fillId="2" borderId="1" xfId="0" applyFont="1" applyFill="1" applyBorder="1" applyAlignment="1">
      <alignment horizontal="left"/>
    </xf>
    <xf numFmtId="164" fontId="124" fillId="2" borderId="1" xfId="1" applyNumberFormat="1" applyFont="1" applyFill="1" applyBorder="1" applyAlignment="1">
      <alignment horizontal="center"/>
    </xf>
    <xf numFmtId="164" fontId="125" fillId="2" borderId="1" xfId="1" applyNumberFormat="1" applyFont="1" applyFill="1" applyBorder="1" applyAlignment="1">
      <alignment horizontal="center"/>
    </xf>
    <xf numFmtId="164" fontId="124" fillId="2" borderId="6" xfId="1" applyNumberFormat="1" applyFont="1" applyFill="1" applyBorder="1" applyAlignment="1">
      <alignment horizontal="center"/>
    </xf>
    <xf numFmtId="164" fontId="124" fillId="2" borderId="1" xfId="1" applyNumberFormat="1" applyFont="1" applyFill="1" applyBorder="1" applyAlignment="1">
      <alignment horizontal="left"/>
    </xf>
    <xf numFmtId="164" fontId="124" fillId="2" borderId="3" xfId="1" applyNumberFormat="1" applyFont="1" applyFill="1" applyBorder="1" applyAlignment="1">
      <alignment horizontal="left"/>
    </xf>
    <xf numFmtId="0" fontId="91" fillId="2" borderId="3" xfId="0" applyFont="1" applyFill="1" applyBorder="1"/>
    <xf numFmtId="0" fontId="91" fillId="2" borderId="2" xfId="0" applyFont="1" applyFill="1" applyBorder="1"/>
    <xf numFmtId="0" fontId="96" fillId="2" borderId="4" xfId="0" applyFont="1" applyFill="1" applyBorder="1"/>
    <xf numFmtId="0" fontId="94" fillId="2" borderId="0" xfId="0" applyFont="1" applyFill="1"/>
    <xf numFmtId="0" fontId="94" fillId="2" borderId="18" xfId="0" applyFont="1" applyFill="1" applyBorder="1"/>
    <xf numFmtId="0" fontId="94" fillId="2" borderId="4" xfId="0" applyFont="1" applyFill="1" applyBorder="1"/>
    <xf numFmtId="0" fontId="93" fillId="2" borderId="11" xfId="0" applyFont="1" applyFill="1" applyBorder="1"/>
    <xf numFmtId="0" fontId="93" fillId="2" borderId="13" xfId="0" applyFont="1" applyFill="1" applyBorder="1"/>
    <xf numFmtId="0" fontId="93" fillId="2" borderId="19" xfId="0" applyFont="1" applyFill="1" applyBorder="1"/>
    <xf numFmtId="0" fontId="103" fillId="2" borderId="48" xfId="0" applyFont="1" applyFill="1" applyBorder="1" applyAlignment="1">
      <alignment horizontal="left"/>
    </xf>
    <xf numFmtId="164" fontId="124" fillId="2" borderId="49" xfId="1" applyNumberFormat="1" applyFont="1" applyFill="1" applyBorder="1" applyAlignment="1">
      <alignment horizontal="center"/>
    </xf>
    <xf numFmtId="164" fontId="125" fillId="2" borderId="49" xfId="1" applyNumberFormat="1" applyFont="1" applyFill="1" applyBorder="1" applyAlignment="1">
      <alignment horizontal="center"/>
    </xf>
    <xf numFmtId="164" fontId="124" fillId="2" borderId="50" xfId="1" applyNumberFormat="1" applyFont="1" applyFill="1" applyBorder="1" applyAlignment="1">
      <alignment horizontal="center"/>
    </xf>
    <xf numFmtId="0" fontId="91" fillId="2" borderId="11" xfId="0" applyFont="1" applyFill="1" applyBorder="1"/>
    <xf numFmtId="0" fontId="91" fillId="2" borderId="13" xfId="0" applyFont="1" applyFill="1" applyBorder="1"/>
    <xf numFmtId="0" fontId="91" fillId="2" borderId="19" xfId="0" applyFont="1" applyFill="1" applyBorder="1"/>
    <xf numFmtId="0" fontId="98" fillId="2" borderId="5" xfId="0" applyFont="1" applyFill="1" applyBorder="1"/>
    <xf numFmtId="0" fontId="93" fillId="2" borderId="5" xfId="0" applyFont="1" applyFill="1" applyBorder="1"/>
    <xf numFmtId="0" fontId="93" fillId="2" borderId="20" xfId="0" applyFont="1" applyFill="1" applyBorder="1"/>
    <xf numFmtId="0" fontId="93" fillId="2" borderId="0" xfId="0" applyFont="1" applyFill="1"/>
    <xf numFmtId="0" fontId="93" fillId="2" borderId="18" xfId="0" applyFont="1" applyFill="1" applyBorder="1"/>
    <xf numFmtId="0" fontId="98" fillId="2" borderId="13" xfId="0" applyFont="1" applyFill="1" applyBorder="1"/>
    <xf numFmtId="0" fontId="97" fillId="22" borderId="0" xfId="0" applyFont="1" applyFill="1"/>
    <xf numFmtId="164" fontId="96" fillId="22" borderId="0" xfId="1" applyNumberFormat="1" applyFont="1" applyFill="1" applyBorder="1" applyAlignment="1">
      <alignment horizontal="center"/>
    </xf>
    <xf numFmtId="0" fontId="91" fillId="22" borderId="0" xfId="0" applyFont="1" applyFill="1"/>
    <xf numFmtId="164" fontId="125" fillId="2" borderId="4" xfId="1" applyNumberFormat="1" applyFont="1" applyFill="1" applyBorder="1" applyAlignment="1">
      <alignment horizontal="center"/>
    </xf>
    <xf numFmtId="2" fontId="95" fillId="2" borderId="4" xfId="1" applyNumberFormat="1" applyFont="1" applyFill="1" applyBorder="1" applyAlignment="1">
      <alignment horizontal="right"/>
    </xf>
    <xf numFmtId="0" fontId="105" fillId="2" borderId="9" xfId="0" applyFont="1" applyFill="1" applyBorder="1"/>
    <xf numFmtId="0" fontId="105" fillId="2" borderId="12" xfId="0" applyFont="1" applyFill="1" applyBorder="1"/>
    <xf numFmtId="0" fontId="11" fillId="22" borderId="1" xfId="0" applyFont="1" applyFill="1" applyBorder="1" applyAlignment="1">
      <alignment horizontal="center"/>
    </xf>
    <xf numFmtId="0" fontId="11" fillId="22" borderId="3" xfId="0" applyFont="1" applyFill="1" applyBorder="1" applyAlignment="1">
      <alignment horizontal="center"/>
    </xf>
    <xf numFmtId="0" fontId="38" fillId="2" borderId="0" xfId="0" applyFont="1" applyFill="1" applyAlignment="1">
      <alignment horizontal="center"/>
    </xf>
    <xf numFmtId="1" fontId="27" fillId="0" borderId="0" xfId="0" applyNumberFormat="1" applyFont="1"/>
    <xf numFmtId="165" fontId="27" fillId="0" borderId="0" xfId="0" applyNumberFormat="1" applyFont="1"/>
    <xf numFmtId="2" fontId="27" fillId="0" borderId="0" xfId="0" applyNumberFormat="1" applyFont="1"/>
    <xf numFmtId="1" fontId="50" fillId="0" borderId="0" xfId="0" applyNumberFormat="1" applyFont="1"/>
    <xf numFmtId="2" fontId="50" fillId="0" borderId="0" xfId="0" applyNumberFormat="1" applyFont="1"/>
    <xf numFmtId="1" fontId="10" fillId="0" borderId="0" xfId="0" applyNumberFormat="1" applyFont="1"/>
    <xf numFmtId="0" fontId="11" fillId="22" borderId="20" xfId="0" applyFont="1" applyFill="1" applyBorder="1" applyAlignment="1">
      <alignment horizontal="center"/>
    </xf>
    <xf numFmtId="0" fontId="64" fillId="23" borderId="25" xfId="0" applyFont="1" applyFill="1" applyBorder="1" applyAlignment="1">
      <alignment horizontal="center" vertical="center"/>
    </xf>
    <xf numFmtId="0" fontId="39" fillId="23" borderId="25" xfId="0" applyFont="1" applyFill="1" applyBorder="1" applyAlignment="1">
      <alignment horizontal="center" vertical="center"/>
    </xf>
    <xf numFmtId="0" fontId="64" fillId="23" borderId="25" xfId="0" applyFont="1" applyFill="1" applyBorder="1" applyAlignment="1">
      <alignment horizontal="left" vertical="center"/>
    </xf>
    <xf numFmtId="0" fontId="64" fillId="23" borderId="25" xfId="0" applyFont="1" applyFill="1" applyBorder="1" applyAlignment="1">
      <alignment horizontal="right" vertical="center"/>
    </xf>
    <xf numFmtId="0" fontId="88" fillId="2" borderId="0" xfId="0" applyFont="1" applyFill="1"/>
    <xf numFmtId="0" fontId="61" fillId="24" borderId="0" xfId="3" applyFont="1" applyFill="1" applyAlignment="1">
      <alignment vertical="center"/>
    </xf>
    <xf numFmtId="0" fontId="126" fillId="0" borderId="26" xfId="0" applyFont="1" applyBorder="1" applyAlignment="1">
      <alignment horizontal="right" vertical="center" wrapText="1"/>
    </xf>
    <xf numFmtId="0" fontId="126" fillId="0" borderId="26" xfId="0" applyFont="1" applyBorder="1" applyAlignment="1">
      <alignment vertical="center" wrapText="1"/>
    </xf>
    <xf numFmtId="2" fontId="126" fillId="0" borderId="26" xfId="0" applyNumberFormat="1" applyFont="1" applyBorder="1" applyAlignment="1">
      <alignment horizontal="right" vertical="center" wrapText="1"/>
    </xf>
    <xf numFmtId="0" fontId="126" fillId="0" borderId="0" xfId="0" applyFont="1"/>
    <xf numFmtId="0" fontId="127" fillId="0" borderId="0" xfId="0" applyFont="1"/>
    <xf numFmtId="0" fontId="15" fillId="0" borderId="0" xfId="0" applyFont="1" applyAlignment="1">
      <alignment horizontal="right"/>
    </xf>
    <xf numFmtId="0" fontId="15" fillId="0" borderId="0" xfId="0" applyFont="1" applyAlignment="1">
      <alignment horizontal="left"/>
    </xf>
    <xf numFmtId="2" fontId="50" fillId="0" borderId="21" xfId="0" applyNumberFormat="1" applyFont="1" applyBorder="1" applyAlignment="1">
      <alignment horizontal="right"/>
    </xf>
    <xf numFmtId="2" fontId="49" fillId="0" borderId="21" xfId="0" applyNumberFormat="1" applyFont="1" applyBorder="1" applyAlignment="1">
      <alignment horizontal="right"/>
    </xf>
    <xf numFmtId="2" fontId="133" fillId="0" borderId="21" xfId="0" applyNumberFormat="1" applyFont="1" applyBorder="1" applyAlignment="1">
      <alignment horizontal="right"/>
    </xf>
    <xf numFmtId="166" fontId="133" fillId="0" borderId="0" xfId="0" applyNumberFormat="1" applyFont="1"/>
    <xf numFmtId="0" fontId="12" fillId="0" borderId="0" xfId="0" applyFont="1" applyAlignment="1">
      <alignment horizontal="right"/>
    </xf>
    <xf numFmtId="0" fontId="51" fillId="0" borderId="0" xfId="0" applyFont="1" applyAlignment="1">
      <alignment horizontal="right"/>
    </xf>
    <xf numFmtId="0" fontId="11" fillId="0" borderId="0" xfId="0" applyFont="1" applyAlignment="1">
      <alignment horizontal="left"/>
    </xf>
    <xf numFmtId="0" fontId="49" fillId="0" borderId="0" xfId="0" applyFont="1"/>
    <xf numFmtId="0" fontId="135" fillId="0" borderId="0" xfId="0" applyFont="1"/>
    <xf numFmtId="0" fontId="138" fillId="0" borderId="0" xfId="0" applyFont="1" applyAlignment="1">
      <alignment horizontal="left"/>
    </xf>
    <xf numFmtId="0" fontId="141" fillId="0" borderId="0" xfId="0" applyFont="1"/>
    <xf numFmtId="165" fontId="14" fillId="0" borderId="0" xfId="0" applyNumberFormat="1" applyFont="1"/>
    <xf numFmtId="0" fontId="142" fillId="0" borderId="0" xfId="0" applyFont="1" applyAlignment="1">
      <alignment horizontal="center" vertical="center" wrapText="1"/>
    </xf>
    <xf numFmtId="2" fontId="10" fillId="0" borderId="28" xfId="0" applyNumberFormat="1" applyFont="1" applyBorder="1" applyAlignment="1">
      <alignment horizontal="right" vertical="center" wrapText="1"/>
    </xf>
    <xf numFmtId="2" fontId="10" fillId="0" borderId="30" xfId="0" applyNumberFormat="1" applyFont="1" applyBorder="1" applyAlignment="1">
      <alignment horizontal="right" vertical="center" wrapText="1"/>
    </xf>
    <xf numFmtId="2" fontId="10" fillId="0" borderId="31" xfId="0" applyNumberFormat="1" applyFont="1" applyBorder="1" applyAlignment="1">
      <alignment horizontal="right" vertical="center" wrapText="1"/>
    </xf>
    <xf numFmtId="2" fontId="10" fillId="0" borderId="21" xfId="0" applyNumberFormat="1" applyFont="1" applyBorder="1" applyAlignment="1">
      <alignment horizontal="right" vertical="center" wrapText="1"/>
    </xf>
    <xf numFmtId="0" fontId="25" fillId="25" borderId="0" xfId="0" applyFont="1" applyFill="1"/>
    <xf numFmtId="3" fontId="10" fillId="0" borderId="0" xfId="0" applyNumberFormat="1" applyFont="1"/>
    <xf numFmtId="3" fontId="10" fillId="24" borderId="0" xfId="0" applyNumberFormat="1" applyFont="1" applyFill="1"/>
    <xf numFmtId="9" fontId="10" fillId="0" borderId="0" xfId="0" applyNumberFormat="1" applyFont="1" applyAlignment="1">
      <alignment horizontal="center"/>
    </xf>
    <xf numFmtId="169" fontId="10" fillId="0" borderId="0" xfId="1" applyNumberFormat="1" applyFont="1" applyAlignment="1">
      <alignment horizontal="center"/>
    </xf>
    <xf numFmtId="169" fontId="10" fillId="0" borderId="0" xfId="0" applyNumberFormat="1" applyFont="1" applyAlignment="1">
      <alignment horizontal="center"/>
    </xf>
    <xf numFmtId="0" fontId="13" fillId="26" borderId="0" xfId="0" applyFont="1" applyFill="1"/>
    <xf numFmtId="0" fontId="10" fillId="26" borderId="0" xfId="0" applyFont="1" applyFill="1"/>
    <xf numFmtId="3" fontId="10" fillId="26" borderId="0" xfId="0" applyNumberFormat="1" applyFont="1" applyFill="1"/>
    <xf numFmtId="9" fontId="10" fillId="26" borderId="0" xfId="1" applyFont="1" applyFill="1" applyAlignment="1">
      <alignment horizontal="center"/>
    </xf>
    <xf numFmtId="9" fontId="10" fillId="26" borderId="0" xfId="0" applyNumberFormat="1" applyFont="1" applyFill="1" applyAlignment="1">
      <alignment horizontal="center"/>
    </xf>
    <xf numFmtId="169" fontId="10" fillId="26" borderId="0" xfId="1" applyNumberFormat="1" applyFont="1" applyFill="1" applyAlignment="1">
      <alignment horizontal="center"/>
    </xf>
    <xf numFmtId="0" fontId="10" fillId="26" borderId="0" xfId="0" applyFont="1" applyFill="1" applyAlignment="1">
      <alignment horizontal="center"/>
    </xf>
    <xf numFmtId="0" fontId="22" fillId="26" borderId="0" xfId="3" applyFont="1" applyFill="1"/>
    <xf numFmtId="0" fontId="42" fillId="26" borderId="0" xfId="0" applyFont="1" applyFill="1"/>
    <xf numFmtId="9" fontId="10" fillId="0" borderId="0" xfId="1" applyFont="1" applyFill="1" applyAlignment="1">
      <alignment horizontal="center"/>
    </xf>
    <xf numFmtId="169" fontId="10" fillId="0" borderId="0" xfId="1" applyNumberFormat="1" applyFont="1" applyFill="1" applyAlignment="1">
      <alignment horizontal="center"/>
    </xf>
    <xf numFmtId="0" fontId="14" fillId="0" borderId="51" xfId="0" applyFont="1" applyBorder="1" applyAlignment="1">
      <alignment vertical="center" wrapText="1"/>
    </xf>
    <xf numFmtId="2" fontId="55" fillId="0" borderId="51" xfId="0" applyNumberFormat="1" applyFont="1" applyBorder="1" applyAlignment="1">
      <alignment horizontal="right" vertical="center" wrapText="1"/>
    </xf>
    <xf numFmtId="2" fontId="55" fillId="24" borderId="26" xfId="0" applyNumberFormat="1" applyFont="1" applyFill="1" applyBorder="1" applyAlignment="1">
      <alignment horizontal="right" vertical="center" wrapText="1"/>
    </xf>
    <xf numFmtId="0" fontId="33" fillId="0" borderId="0" xfId="0" applyFont="1" applyAlignment="1">
      <alignment horizontal="center"/>
    </xf>
    <xf numFmtId="167" fontId="33" fillId="0" borderId="0" xfId="4" applyNumberFormat="1" applyFont="1" applyAlignment="1">
      <alignment horizontal="center"/>
    </xf>
    <xf numFmtId="167" fontId="10" fillId="0" borderId="0" xfId="4" applyNumberFormat="1" applyFont="1"/>
    <xf numFmtId="165" fontId="0" fillId="0" borderId="0" xfId="0" applyNumberFormat="1"/>
    <xf numFmtId="1" fontId="0" fillId="0" borderId="0" xfId="0" applyNumberFormat="1"/>
    <xf numFmtId="166" fontId="10" fillId="0" borderId="0" xfId="0" applyNumberFormat="1" applyFont="1"/>
    <xf numFmtId="8" fontId="0" fillId="0" borderId="0" xfId="0" applyNumberFormat="1"/>
    <xf numFmtId="0" fontId="61" fillId="25" borderId="0" xfId="3" applyFont="1" applyFill="1" applyAlignment="1">
      <alignment vertical="center"/>
    </xf>
    <xf numFmtId="0" fontId="63" fillId="25" borderId="0" xfId="0" applyFont="1" applyFill="1"/>
    <xf numFmtId="0" fontId="10" fillId="24" borderId="0" xfId="0" applyFont="1" applyFill="1"/>
    <xf numFmtId="3" fontId="11" fillId="24" borderId="21" xfId="0" applyNumberFormat="1" applyFont="1" applyFill="1" applyBorder="1"/>
    <xf numFmtId="0" fontId="11" fillId="26" borderId="0" xfId="0" applyFont="1" applyFill="1" applyAlignment="1">
      <alignment horizontal="center"/>
    </xf>
    <xf numFmtId="0" fontId="10" fillId="0" borderId="26" xfId="0" applyFont="1" applyBorder="1" applyAlignment="1">
      <alignment vertical="center" wrapText="1"/>
    </xf>
    <xf numFmtId="2" fontId="10" fillId="0" borderId="26" xfId="0" applyNumberFormat="1" applyFont="1" applyBorder="1" applyAlignment="1">
      <alignment horizontal="right" vertical="center" wrapText="1"/>
    </xf>
    <xf numFmtId="167" fontId="10" fillId="0" borderId="0" xfId="4" applyNumberFormat="1" applyFont="1" applyFill="1"/>
    <xf numFmtId="164" fontId="10" fillId="0" borderId="0" xfId="0" applyNumberFormat="1" applyFont="1" applyAlignment="1">
      <alignment horizontal="right"/>
    </xf>
    <xf numFmtId="167" fontId="10" fillId="26" borderId="0" xfId="4" applyNumberFormat="1" applyFont="1" applyFill="1"/>
    <xf numFmtId="164" fontId="14" fillId="26" borderId="0" xfId="0" applyNumberFormat="1" applyFont="1" applyFill="1"/>
    <xf numFmtId="164" fontId="10" fillId="26" borderId="0" xfId="0" applyNumberFormat="1" applyFont="1" applyFill="1" applyAlignment="1">
      <alignment horizontal="right"/>
    </xf>
    <xf numFmtId="0" fontId="64" fillId="17" borderId="25" xfId="0" applyFont="1" applyFill="1" applyBorder="1" applyAlignment="1">
      <alignment horizontal="center" vertical="center"/>
    </xf>
    <xf numFmtId="170" fontId="10" fillId="16" borderId="0" xfId="0" applyNumberFormat="1" applyFont="1" applyFill="1"/>
    <xf numFmtId="0" fontId="143" fillId="0" borderId="0" xfId="0" applyFont="1"/>
    <xf numFmtId="0" fontId="142" fillId="0" borderId="0" xfId="0" applyFont="1"/>
    <xf numFmtId="0" fontId="0" fillId="7" borderId="0" xfId="0" applyFill="1"/>
    <xf numFmtId="2" fontId="10" fillId="26" borderId="0" xfId="0" applyNumberFormat="1" applyFont="1" applyFill="1" applyAlignment="1">
      <alignment horizontal="center"/>
    </xf>
    <xf numFmtId="0" fontId="11" fillId="26" borderId="0" xfId="0" applyFont="1" applyFill="1"/>
    <xf numFmtId="2" fontId="11" fillId="26" borderId="0" xfId="0" applyNumberFormat="1" applyFont="1" applyFill="1" applyAlignment="1">
      <alignment horizontal="center"/>
    </xf>
    <xf numFmtId="0" fontId="120" fillId="0" borderId="26" xfId="0" applyFont="1" applyBorder="1" applyAlignment="1">
      <alignment horizontal="center" vertical="center" wrapText="1"/>
    </xf>
    <xf numFmtId="0" fontId="14" fillId="0" borderId="26" xfId="0" applyFont="1" applyBorder="1" applyAlignment="1">
      <alignment horizontal="center" vertical="center" wrapText="1"/>
    </xf>
    <xf numFmtId="0" fontId="55" fillId="0" borderId="26" xfId="0" applyFont="1" applyBorder="1" applyAlignment="1">
      <alignment horizontal="center" vertical="center" wrapText="1"/>
    </xf>
    <xf numFmtId="0" fontId="126" fillId="0" borderId="26" xfId="0" applyFont="1" applyBorder="1" applyAlignment="1">
      <alignment horizontal="center" vertical="center" wrapText="1"/>
    </xf>
    <xf numFmtId="43" fontId="0" fillId="0" borderId="0" xfId="4" applyFont="1"/>
    <xf numFmtId="0" fontId="64" fillId="20" borderId="46" xfId="0" applyFont="1" applyFill="1" applyBorder="1" applyAlignment="1">
      <alignment horizontal="center" vertical="center"/>
    </xf>
    <xf numFmtId="0" fontId="88" fillId="0" borderId="0" xfId="0" applyFont="1" applyAlignment="1">
      <alignment horizontal="center"/>
    </xf>
    <xf numFmtId="167" fontId="88" fillId="0" borderId="0" xfId="4" applyNumberFormat="1" applyFont="1" applyAlignment="1">
      <alignment horizontal="center"/>
    </xf>
    <xf numFmtId="9" fontId="88" fillId="0" borderId="0" xfId="1" applyFont="1" applyAlignment="1">
      <alignment horizontal="center"/>
    </xf>
    <xf numFmtId="3" fontId="10" fillId="0" borderId="0" xfId="0" applyNumberFormat="1" applyFont="1" applyAlignment="1">
      <alignment horizontal="center"/>
    </xf>
    <xf numFmtId="0" fontId="69" fillId="0" borderId="0" xfId="0" applyFont="1" applyAlignment="1">
      <alignment horizontal="left"/>
    </xf>
    <xf numFmtId="3" fontId="0" fillId="0" borderId="0" xfId="0" applyNumberFormat="1"/>
    <xf numFmtId="0" fontId="0" fillId="0" borderId="0" xfId="0" applyAlignment="1">
      <alignment horizontal="center"/>
    </xf>
    <xf numFmtId="0" fontId="13" fillId="7" borderId="0" xfId="0" applyFont="1" applyFill="1" applyAlignment="1">
      <alignment horizontal="center"/>
    </xf>
    <xf numFmtId="0" fontId="88" fillId="2" borderId="4" xfId="0" applyFont="1" applyFill="1" applyBorder="1" applyAlignment="1">
      <alignment horizontal="left"/>
    </xf>
    <xf numFmtId="9" fontId="88" fillId="2" borderId="4" xfId="1" applyFont="1" applyFill="1" applyBorder="1" applyAlignment="1">
      <alignment horizontal="center"/>
    </xf>
    <xf numFmtId="0" fontId="116" fillId="2" borderId="4" xfId="0" applyFont="1" applyFill="1" applyBorder="1" applyAlignment="1">
      <alignment horizontal="center"/>
    </xf>
    <xf numFmtId="0" fontId="36" fillId="19" borderId="0" xfId="0" applyFont="1" applyFill="1" applyAlignment="1">
      <alignment horizontal="center" vertical="center"/>
    </xf>
    <xf numFmtId="0" fontId="10" fillId="0" borderId="0" xfId="2" applyFont="1" applyAlignment="1">
      <alignment horizontal="center" vertical="center"/>
    </xf>
    <xf numFmtId="0" fontId="16" fillId="0" borderId="0" xfId="0" applyFont="1" applyAlignment="1">
      <alignment horizontal="center" vertical="center"/>
    </xf>
    <xf numFmtId="0" fontId="27" fillId="2" borderId="7" xfId="0" applyFont="1" applyFill="1" applyBorder="1" applyAlignment="1">
      <alignment horizontal="center"/>
    </xf>
    <xf numFmtId="0" fontId="14" fillId="2" borderId="4" xfId="0" applyFont="1" applyFill="1" applyBorder="1" applyAlignment="1">
      <alignment horizontal="center"/>
    </xf>
    <xf numFmtId="167" fontId="127" fillId="2" borderId="4" xfId="4" applyNumberFormat="1" applyFont="1" applyFill="1" applyBorder="1" applyAlignment="1">
      <alignment horizontal="center"/>
    </xf>
    <xf numFmtId="0" fontId="26" fillId="0" borderId="0" xfId="0" applyFont="1" applyAlignment="1">
      <alignment horizontal="center"/>
    </xf>
    <xf numFmtId="0" fontId="30" fillId="2" borderId="7" xfId="0" applyFont="1" applyFill="1" applyBorder="1" applyAlignment="1">
      <alignment horizontal="left"/>
    </xf>
    <xf numFmtId="167" fontId="127" fillId="2" borderId="4" xfId="4" applyNumberFormat="1" applyFont="1" applyFill="1" applyBorder="1" applyAlignment="1"/>
    <xf numFmtId="0" fontId="11" fillId="0" borderId="52" xfId="0" applyFont="1" applyBorder="1"/>
    <xf numFmtId="0" fontId="0" fillId="0" borderId="46" xfId="0" applyBorder="1" applyAlignment="1">
      <alignment horizontal="center"/>
    </xf>
    <xf numFmtId="0" fontId="0" fillId="0" borderId="53" xfId="0" applyBorder="1"/>
    <xf numFmtId="0" fontId="14" fillId="0" borderId="54" xfId="0" applyFont="1" applyBorder="1" applyAlignment="1">
      <alignment horizontal="left"/>
    </xf>
    <xf numFmtId="0" fontId="116" fillId="0" borderId="55" xfId="0" applyFont="1" applyBorder="1" applyAlignment="1">
      <alignment horizontal="center"/>
    </xf>
    <xf numFmtId="0" fontId="14" fillId="0" borderId="56" xfId="0" applyFont="1" applyBorder="1" applyAlignment="1">
      <alignment horizontal="left"/>
    </xf>
    <xf numFmtId="0" fontId="21" fillId="0" borderId="0" xfId="0" applyFont="1" applyAlignment="1">
      <alignment horizontal="center"/>
    </xf>
    <xf numFmtId="0" fontId="21" fillId="2" borderId="0" xfId="0" applyFont="1" applyFill="1" applyAlignment="1">
      <alignment horizontal="center"/>
    </xf>
    <xf numFmtId="3" fontId="15" fillId="2" borderId="0" xfId="0" applyNumberFormat="1" applyFont="1" applyFill="1" applyAlignment="1">
      <alignment horizontal="center"/>
    </xf>
    <xf numFmtId="9" fontId="42" fillId="0" borderId="0" xfId="1" applyFont="1" applyAlignment="1">
      <alignment horizontal="center"/>
    </xf>
    <xf numFmtId="3" fontId="42" fillId="26" borderId="0" xfId="0" applyNumberFormat="1" applyFont="1" applyFill="1"/>
    <xf numFmtId="3" fontId="144" fillId="0" borderId="0" xfId="0" applyNumberFormat="1" applyFont="1"/>
    <xf numFmtId="167" fontId="14" fillId="0" borderId="0" xfId="4" applyNumberFormat="1" applyFont="1" applyFill="1" applyBorder="1" applyAlignment="1">
      <alignment horizontal="center"/>
    </xf>
    <xf numFmtId="0" fontId="4" fillId="0" borderId="55" xfId="0" applyFont="1" applyBorder="1"/>
    <xf numFmtId="9" fontId="105" fillId="0" borderId="55" xfId="1" applyFont="1" applyFill="1" applyBorder="1" applyAlignment="1">
      <alignment horizontal="center"/>
    </xf>
    <xf numFmtId="167" fontId="14" fillId="0" borderId="47" xfId="4" applyNumberFormat="1" applyFont="1" applyFill="1" applyBorder="1" applyAlignment="1">
      <alignment horizontal="center"/>
    </xf>
    <xf numFmtId="0" fontId="4" fillId="0" borderId="24" xfId="0" applyFont="1" applyBorder="1"/>
    <xf numFmtId="9" fontId="145" fillId="0" borderId="55" xfId="1" applyFont="1" applyFill="1" applyBorder="1" applyAlignment="1">
      <alignment horizontal="center"/>
    </xf>
    <xf numFmtId="0" fontId="146" fillId="0" borderId="0" xfId="0" applyFont="1"/>
    <xf numFmtId="0" fontId="64" fillId="20" borderId="46" xfId="0" applyFont="1" applyFill="1" applyBorder="1" applyAlignment="1">
      <alignment vertical="center"/>
    </xf>
    <xf numFmtId="3" fontId="147" fillId="20" borderId="47" xfId="4" applyNumberFormat="1" applyFont="1" applyFill="1" applyBorder="1" applyAlignment="1">
      <alignment horizontal="center" vertical="center"/>
    </xf>
    <xf numFmtId="1" fontId="10" fillId="0" borderId="0" xfId="0" applyNumberFormat="1" applyFont="1" applyAlignment="1">
      <alignment horizontal="center"/>
    </xf>
    <xf numFmtId="3" fontId="10" fillId="0" borderId="47" xfId="0" applyNumberFormat="1" applyFont="1" applyBorder="1" applyAlignment="1">
      <alignment horizontal="center" vertical="center"/>
    </xf>
    <xf numFmtId="167" fontId="127" fillId="2" borderId="12" xfId="4" applyNumberFormat="1" applyFont="1" applyFill="1" applyBorder="1" applyAlignment="1">
      <alignment horizontal="center"/>
    </xf>
    <xf numFmtId="0" fontId="11" fillId="7" borderId="0" xfId="0" applyFont="1" applyFill="1" applyAlignment="1">
      <alignment horizontal="center"/>
    </xf>
    <xf numFmtId="0" fontId="11" fillId="0" borderId="47" xfId="0" applyFont="1" applyBorder="1" applyAlignment="1">
      <alignment horizontal="left" vertical="center"/>
    </xf>
    <xf numFmtId="167" fontId="127" fillId="0" borderId="0" xfId="4" applyNumberFormat="1" applyFont="1" applyFill="1" applyBorder="1" applyAlignment="1">
      <alignment horizontal="center"/>
    </xf>
    <xf numFmtId="0" fontId="42" fillId="0" borderId="0" xfId="0" applyFont="1" applyAlignment="1">
      <alignment horizontal="right"/>
    </xf>
    <xf numFmtId="167" fontId="123" fillId="0" borderId="0" xfId="4" applyNumberFormat="1" applyFont="1" applyFill="1" applyBorder="1" applyAlignment="1">
      <alignment horizontal="center"/>
    </xf>
    <xf numFmtId="0" fontId="148" fillId="20" borderId="46" xfId="0" applyFont="1" applyFill="1" applyBorder="1" applyAlignment="1">
      <alignment horizontal="center" vertical="center"/>
    </xf>
    <xf numFmtId="3" fontId="147" fillId="0" borderId="47" xfId="4" applyNumberFormat="1" applyFont="1" applyFill="1" applyBorder="1" applyAlignment="1">
      <alignment horizontal="center" vertical="center"/>
    </xf>
    <xf numFmtId="3" fontId="147" fillId="0" borderId="0" xfId="4" applyNumberFormat="1" applyFont="1" applyFill="1" applyBorder="1" applyAlignment="1">
      <alignment horizontal="center" vertical="center"/>
    </xf>
    <xf numFmtId="0" fontId="148" fillId="20" borderId="47" xfId="0" applyFont="1" applyFill="1" applyBorder="1" applyAlignment="1">
      <alignment horizontal="center" vertical="center"/>
    </xf>
    <xf numFmtId="0" fontId="105" fillId="2" borderId="7" xfId="0" applyFont="1" applyFill="1" applyBorder="1"/>
    <xf numFmtId="0" fontId="105" fillId="2" borderId="11" xfId="0" applyFont="1" applyFill="1" applyBorder="1"/>
    <xf numFmtId="0" fontId="106" fillId="2" borderId="4" xfId="0" applyFont="1" applyFill="1" applyBorder="1"/>
    <xf numFmtId="0" fontId="106" fillId="2" borderId="11" xfId="0" applyFont="1" applyFill="1" applyBorder="1"/>
    <xf numFmtId="169" fontId="38" fillId="0" borderId="0" xfId="1" applyNumberFormat="1" applyFont="1"/>
    <xf numFmtId="0" fontId="120" fillId="0" borderId="0" xfId="0" applyFont="1" applyAlignment="1">
      <alignment horizontal="center"/>
    </xf>
    <xf numFmtId="0" fontId="149" fillId="0" borderId="0" xfId="0" applyFont="1"/>
    <xf numFmtId="3" fontId="120" fillId="0" borderId="21" xfId="0" applyNumberFormat="1" applyFont="1" applyBorder="1"/>
    <xf numFmtId="0" fontId="152" fillId="0" borderId="0" xfId="0" applyFont="1"/>
    <xf numFmtId="168" fontId="120" fillId="0" borderId="0" xfId="0" applyNumberFormat="1" applyFont="1"/>
    <xf numFmtId="0" fontId="39" fillId="0" borderId="0" xfId="0" applyFont="1"/>
    <xf numFmtId="0" fontId="39" fillId="0" borderId="0" xfId="0" applyFont="1" applyAlignment="1">
      <alignment horizontal="left" vertical="center"/>
    </xf>
    <xf numFmtId="0" fontId="39" fillId="0" borderId="0" xfId="0" applyFont="1" applyAlignment="1">
      <alignment horizontal="center" vertical="center"/>
    </xf>
    <xf numFmtId="0" fontId="39" fillId="0" borderId="0" xfId="0" applyFont="1" applyAlignment="1">
      <alignment horizontal="right" vertical="center"/>
    </xf>
    <xf numFmtId="3" fontId="120" fillId="0" borderId="0" xfId="0" applyNumberFormat="1" applyFont="1" applyAlignment="1">
      <alignment horizontal="center"/>
    </xf>
    <xf numFmtId="6" fontId="120" fillId="0" borderId="0" xfId="0" applyNumberFormat="1" applyFont="1" applyAlignment="1">
      <alignment horizontal="center"/>
    </xf>
    <xf numFmtId="3" fontId="10" fillId="0" borderId="0" xfId="0" quotePrefix="1" applyNumberFormat="1" applyFont="1"/>
    <xf numFmtId="0" fontId="13" fillId="9" borderId="1" xfId="0" applyFont="1" applyFill="1" applyBorder="1" applyAlignment="1">
      <alignment horizontal="center"/>
    </xf>
    <xf numFmtId="0" fontId="13" fillId="9" borderId="3" xfId="0" applyFont="1" applyFill="1" applyBorder="1" applyAlignment="1">
      <alignment horizontal="center"/>
    </xf>
    <xf numFmtId="0" fontId="13" fillId="9" borderId="2" xfId="0" applyFont="1" applyFill="1" applyBorder="1" applyAlignment="1">
      <alignment horizontal="center"/>
    </xf>
    <xf numFmtId="0" fontId="13" fillId="10" borderId="1" xfId="0" applyFont="1" applyFill="1" applyBorder="1" applyAlignment="1">
      <alignment horizontal="center"/>
    </xf>
    <xf numFmtId="0" fontId="13" fillId="10" borderId="3" xfId="0" applyFont="1" applyFill="1" applyBorder="1" applyAlignment="1">
      <alignment horizontal="center"/>
    </xf>
    <xf numFmtId="0" fontId="13" fillId="10" borderId="2" xfId="0" applyFont="1" applyFill="1" applyBorder="1" applyAlignment="1">
      <alignment horizontal="center"/>
    </xf>
    <xf numFmtId="0" fontId="114" fillId="12" borderId="1" xfId="0" applyFont="1" applyFill="1" applyBorder="1" applyAlignment="1">
      <alignment horizontal="center"/>
    </xf>
    <xf numFmtId="0" fontId="114" fillId="12" borderId="3" xfId="0" applyFont="1" applyFill="1" applyBorder="1" applyAlignment="1">
      <alignment horizontal="center"/>
    </xf>
    <xf numFmtId="0" fontId="114" fillId="12" borderId="2" xfId="0" applyFont="1" applyFill="1" applyBorder="1" applyAlignment="1">
      <alignment horizontal="center"/>
    </xf>
    <xf numFmtId="0" fontId="37" fillId="8" borderId="1" xfId="0" applyFont="1" applyFill="1" applyBorder="1" applyAlignment="1">
      <alignment horizontal="center"/>
    </xf>
    <xf numFmtId="0" fontId="37" fillId="8" borderId="3" xfId="0" applyFont="1" applyFill="1" applyBorder="1" applyAlignment="1">
      <alignment horizontal="center"/>
    </xf>
    <xf numFmtId="0" fontId="37" fillId="8" borderId="2" xfId="0" applyFont="1" applyFill="1" applyBorder="1" applyAlignment="1">
      <alignment horizontal="center"/>
    </xf>
    <xf numFmtId="0" fontId="13" fillId="21" borderId="1" xfId="0" applyFont="1" applyFill="1" applyBorder="1" applyAlignment="1">
      <alignment horizontal="center"/>
    </xf>
    <xf numFmtId="0" fontId="13" fillId="21" borderId="3" xfId="0" applyFont="1" applyFill="1" applyBorder="1" applyAlignment="1">
      <alignment horizontal="center"/>
    </xf>
    <xf numFmtId="0" fontId="13" fillId="5" borderId="1" xfId="0" applyFont="1" applyFill="1" applyBorder="1" applyAlignment="1">
      <alignment horizontal="center"/>
    </xf>
    <xf numFmtId="0" fontId="13" fillId="5" borderId="3" xfId="0" applyFont="1" applyFill="1" applyBorder="1" applyAlignment="1">
      <alignment horizontal="center"/>
    </xf>
    <xf numFmtId="0" fontId="67" fillId="21" borderId="8" xfId="0" applyFont="1" applyFill="1" applyBorder="1" applyAlignment="1">
      <alignment horizontal="center" wrapText="1"/>
    </xf>
    <xf numFmtId="0" fontId="67" fillId="21" borderId="12" xfId="0" applyFont="1" applyFill="1" applyBorder="1" applyAlignment="1">
      <alignment horizontal="center" wrapText="1"/>
    </xf>
    <xf numFmtId="0" fontId="67" fillId="5" borderId="8" xfId="0" applyFont="1" applyFill="1" applyBorder="1" applyAlignment="1">
      <alignment horizontal="center" wrapText="1"/>
    </xf>
    <xf numFmtId="0" fontId="67" fillId="5" borderId="12" xfId="0" applyFont="1" applyFill="1" applyBorder="1" applyAlignment="1">
      <alignment horizontal="center" wrapText="1"/>
    </xf>
    <xf numFmtId="0" fontId="64" fillId="20" borderId="46" xfId="0" applyFont="1" applyFill="1" applyBorder="1" applyAlignment="1">
      <alignment horizontal="center" vertical="center"/>
    </xf>
    <xf numFmtId="0" fontId="64" fillId="20" borderId="46" xfId="0" applyFont="1" applyFill="1" applyBorder="1" applyAlignment="1">
      <alignment horizontal="left" vertical="center"/>
    </xf>
    <xf numFmtId="0" fontId="64" fillId="20" borderId="47" xfId="0" applyFont="1" applyFill="1" applyBorder="1" applyAlignment="1">
      <alignment horizontal="left" vertical="center"/>
    </xf>
    <xf numFmtId="0" fontId="64" fillId="0" borderId="0" xfId="0" applyFont="1" applyAlignment="1">
      <alignment horizontal="left" vertical="center"/>
    </xf>
    <xf numFmtId="0" fontId="64" fillId="0" borderId="0" xfId="0" applyFont="1" applyAlignment="1">
      <alignment horizontal="center" vertical="center"/>
    </xf>
    <xf numFmtId="0" fontId="62" fillId="12" borderId="4" xfId="0" applyFont="1" applyFill="1" applyBorder="1" applyAlignment="1">
      <alignment horizontal="center"/>
    </xf>
    <xf numFmtId="0" fontId="62" fillId="12" borderId="0" xfId="0" applyFont="1" applyFill="1" applyAlignment="1">
      <alignment horizontal="center"/>
    </xf>
    <xf numFmtId="0" fontId="38" fillId="8" borderId="1" xfId="0" applyFont="1" applyFill="1" applyBorder="1" applyAlignment="1">
      <alignment horizontal="center"/>
    </xf>
    <xf numFmtId="0" fontId="38" fillId="8" borderId="3" xfId="0" applyFont="1" applyFill="1" applyBorder="1" applyAlignment="1">
      <alignment horizontal="center"/>
    </xf>
    <xf numFmtId="0" fontId="14" fillId="2" borderId="11" xfId="0" applyFont="1" applyFill="1" applyBorder="1" applyAlignment="1">
      <alignment horizontal="left"/>
    </xf>
    <xf numFmtId="0" fontId="14" fillId="2" borderId="13" xfId="0" applyFont="1" applyFill="1" applyBorder="1" applyAlignment="1">
      <alignment horizontal="left"/>
    </xf>
    <xf numFmtId="0" fontId="14" fillId="2" borderId="19" xfId="0" applyFont="1" applyFill="1" applyBorder="1" applyAlignment="1">
      <alignment horizontal="left"/>
    </xf>
    <xf numFmtId="0" fontId="28" fillId="2" borderId="7" xfId="0" applyFont="1" applyFill="1" applyBorder="1" applyAlignment="1">
      <alignment horizontal="left"/>
    </xf>
    <xf numFmtId="0" fontId="28" fillId="2" borderId="5" xfId="0" applyFont="1" applyFill="1" applyBorder="1" applyAlignment="1">
      <alignment horizontal="left"/>
    </xf>
    <xf numFmtId="0" fontId="28" fillId="2" borderId="20" xfId="0" applyFont="1" applyFill="1" applyBorder="1" applyAlignment="1">
      <alignment horizontal="left"/>
    </xf>
    <xf numFmtId="0" fontId="14" fillId="2" borderId="4" xfId="0" applyFont="1" applyFill="1" applyBorder="1" applyAlignment="1">
      <alignment horizontal="left"/>
    </xf>
    <xf numFmtId="0" fontId="14" fillId="2" borderId="0" xfId="0" applyFont="1" applyFill="1" applyAlignment="1">
      <alignment horizontal="left"/>
    </xf>
    <xf numFmtId="0" fontId="14" fillId="2" borderId="18" xfId="0" applyFont="1" applyFill="1" applyBorder="1" applyAlignment="1">
      <alignment horizontal="left"/>
    </xf>
    <xf numFmtId="0" fontId="92" fillId="9" borderId="1" xfId="0" applyFont="1" applyFill="1" applyBorder="1" applyAlignment="1">
      <alignment horizontal="center"/>
    </xf>
    <xf numFmtId="0" fontId="92" fillId="9" borderId="3" xfId="0" applyFont="1" applyFill="1" applyBorder="1" applyAlignment="1">
      <alignment horizontal="center"/>
    </xf>
    <xf numFmtId="0" fontId="92" fillId="9" borderId="2" xfId="0" applyFont="1" applyFill="1" applyBorder="1" applyAlignment="1">
      <alignment horizontal="center"/>
    </xf>
    <xf numFmtId="0" fontId="92" fillId="22" borderId="1" xfId="0" applyFont="1" applyFill="1" applyBorder="1" applyAlignment="1">
      <alignment horizontal="left"/>
    </xf>
    <xf numFmtId="0" fontId="92" fillId="22" borderId="3" xfId="0" applyFont="1" applyFill="1" applyBorder="1" applyAlignment="1">
      <alignment horizontal="left"/>
    </xf>
    <xf numFmtId="0" fontId="92" fillId="22" borderId="2" xfId="0" applyFont="1" applyFill="1" applyBorder="1" applyAlignment="1">
      <alignment horizontal="left"/>
    </xf>
    <xf numFmtId="0" fontId="90" fillId="22" borderId="1" xfId="0" applyFont="1" applyFill="1" applyBorder="1" applyAlignment="1">
      <alignment horizontal="left"/>
    </xf>
    <xf numFmtId="0" fontId="90" fillId="22" borderId="3" xfId="0" applyFont="1" applyFill="1" applyBorder="1" applyAlignment="1">
      <alignment horizontal="left"/>
    </xf>
    <xf numFmtId="0" fontId="90" fillId="22" borderId="2" xfId="0" applyFont="1" applyFill="1" applyBorder="1" applyAlignment="1">
      <alignment horizontal="left"/>
    </xf>
    <xf numFmtId="0" fontId="13" fillId="10" borderId="4" xfId="0" applyFont="1" applyFill="1" applyBorder="1" applyAlignment="1">
      <alignment horizontal="center"/>
    </xf>
    <xf numFmtId="0" fontId="13" fillId="10" borderId="0" xfId="0" applyFont="1" applyFill="1" applyAlignment="1">
      <alignment horizontal="center"/>
    </xf>
    <xf numFmtId="0" fontId="62" fillId="12" borderId="18" xfId="0" applyFont="1" applyFill="1" applyBorder="1" applyAlignment="1">
      <alignment horizontal="center"/>
    </xf>
    <xf numFmtId="0" fontId="39" fillId="0" borderId="0" xfId="0" applyFont="1" applyAlignment="1">
      <alignment horizontal="left" vertical="center"/>
    </xf>
    <xf numFmtId="0" fontId="120" fillId="0" borderId="0" xfId="0" applyFont="1" applyAlignment="1">
      <alignment horizontal="left"/>
    </xf>
    <xf numFmtId="0" fontId="38" fillId="16" borderId="35" xfId="0" applyFont="1" applyFill="1" applyBorder="1" applyAlignment="1">
      <alignment horizontal="center" vertical="center"/>
    </xf>
    <xf numFmtId="0" fontId="38" fillId="16" borderId="40" xfId="0" applyFont="1" applyFill="1" applyBorder="1" applyAlignment="1">
      <alignment horizontal="center" vertical="center"/>
    </xf>
    <xf numFmtId="0" fontId="38" fillId="16" borderId="39" xfId="0" applyFont="1" applyFill="1" applyBorder="1" applyAlignment="1">
      <alignment horizontal="center" vertical="center"/>
    </xf>
    <xf numFmtId="0" fontId="38" fillId="16" borderId="36" xfId="0" applyFont="1" applyFill="1" applyBorder="1" applyAlignment="1">
      <alignment horizontal="center" vertical="center"/>
    </xf>
    <xf numFmtId="0" fontId="66" fillId="18" borderId="39" xfId="0" applyFont="1" applyFill="1" applyBorder="1" applyAlignment="1">
      <alignment horizontal="center" vertical="center"/>
    </xf>
    <xf numFmtId="0" fontId="66" fillId="18" borderId="36" xfId="0" applyFont="1" applyFill="1" applyBorder="1" applyAlignment="1">
      <alignment horizontal="center" vertical="center"/>
    </xf>
    <xf numFmtId="0" fontId="66" fillId="18" borderId="35" xfId="0" applyFont="1" applyFill="1" applyBorder="1" applyAlignment="1">
      <alignment horizontal="center" vertical="center"/>
    </xf>
    <xf numFmtId="0" fontId="66" fillId="18" borderId="40" xfId="0" applyFont="1" applyFill="1" applyBorder="1" applyAlignment="1">
      <alignment horizontal="center" vertical="center"/>
    </xf>
  </cellXfs>
  <cellStyles count="5">
    <cellStyle name="Comma" xfId="4" builtinId="3"/>
    <cellStyle name="Hyperlink" xfId="3" builtinId="8"/>
    <cellStyle name="Normal" xfId="0" builtinId="0"/>
    <cellStyle name="Normal 4" xfId="2" xr:uid="{0EC5C2E0-6DCC-4737-87AE-B08C64766A0F}"/>
    <cellStyle name="Percent" xfId="1" builtinId="5"/>
  </cellStyles>
  <dxfs count="0"/>
  <tableStyles count="0" defaultTableStyle="TableStyleMedium2" defaultPivotStyle="PivotStyleLight16"/>
  <colors>
    <mruColors>
      <color rgb="FF156082"/>
      <color rgb="FFF8F8F8"/>
      <color rgb="FFFF7C80"/>
      <color rgb="FF00FFCC"/>
      <color rgb="FF00FFFF"/>
      <color rgb="FFFF9900"/>
      <color rgb="FF00CC99"/>
      <color rgb="FF66FFFF"/>
      <color rgb="FF33CC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styles" Target="styles.xml"/><Relationship Id="rId30" Type="http://schemas.openxmlformats.org/officeDocument/2006/relationships/customXml" Target="../customXml/item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5</xdr:row>
      <xdr:rowOff>123825</xdr:rowOff>
    </xdr:to>
    <xdr:sp macro="" textlink="">
      <xdr:nvSpPr>
        <xdr:cNvPr id="2" name="Rectangle 1">
          <a:extLst>
            <a:ext uri="{FF2B5EF4-FFF2-40B4-BE49-F238E27FC236}">
              <a16:creationId xmlns:a16="http://schemas.microsoft.com/office/drawing/2014/main" id="{8DA880E6-F2A4-4573-B046-3FC0B533A101}"/>
            </a:ext>
          </a:extLst>
        </xdr:cNvPr>
        <xdr:cNvSpPr>
          <a:spLocks noChangeArrowheads="1"/>
        </xdr:cNvSpPr>
      </xdr:nvSpPr>
      <xdr:spPr bwMode="auto">
        <a:xfrm>
          <a:off x="0" y="0"/>
          <a:ext cx="13373100" cy="933450"/>
        </a:xfrm>
        <a:prstGeom prst="rect">
          <a:avLst/>
        </a:prstGeom>
        <a:solidFill>
          <a:schemeClr val="accent2"/>
        </a:solidFill>
        <a:ln w="12700">
          <a:noFill/>
          <a:miter lim="800000"/>
          <a:headEnd/>
          <a:tailEnd/>
        </a:ln>
      </xdr:spPr>
      <xdr:txBody>
        <a:bodyPr rot="0" vert="horz" wrap="square" lIns="182880" tIns="45720" rIns="182880" bIns="45720" anchor="ctr" anchorCtr="0" upright="1">
          <a:noAutofit/>
        </a:bodyPr>
        <a:lstStyle/>
        <a:p>
          <a:pPr algn="ctr">
            <a:spcAft>
              <a:spcPts val="0"/>
            </a:spcAft>
          </a:pPr>
          <a:r>
            <a:rPr lang="en-NZ" sz="3200">
              <a:solidFill>
                <a:schemeClr val="bg1"/>
              </a:solidFill>
              <a:effectLst/>
              <a:latin typeface="Calibri"/>
              <a:ea typeface="Times New Roman"/>
              <a:cs typeface="Calibri"/>
            </a:rPr>
            <a:t>EECA</a:t>
          </a:r>
          <a:r>
            <a:rPr lang="en-NZ" sz="3200" baseline="0">
              <a:solidFill>
                <a:schemeClr val="bg1"/>
              </a:solidFill>
              <a:effectLst/>
              <a:latin typeface="Calibri"/>
              <a:ea typeface="Times New Roman"/>
              <a:cs typeface="Calibri"/>
            </a:rPr>
            <a:t> Indoor Combustion Emissions Model</a:t>
          </a:r>
          <a:endParaRPr lang="en-GB" sz="1100">
            <a:solidFill>
              <a:schemeClr val="bg1"/>
            </a:solidFill>
            <a:effectLst/>
            <a:latin typeface="Calibri"/>
            <a:ea typeface="Times New Roman"/>
            <a:cs typeface="Times New Roman"/>
          </a:endParaRPr>
        </a:p>
      </xdr:txBody>
    </xdr:sp>
    <xdr:clientData/>
  </xdr:twoCellAnchor>
  <xdr:twoCellAnchor>
    <xdr:from>
      <xdr:col>2</xdr:col>
      <xdr:colOff>1685926</xdr:colOff>
      <xdr:row>6</xdr:row>
      <xdr:rowOff>9525</xdr:rowOff>
    </xdr:from>
    <xdr:to>
      <xdr:col>3</xdr:col>
      <xdr:colOff>2409825</xdr:colOff>
      <xdr:row>10</xdr:row>
      <xdr:rowOff>104775</xdr:rowOff>
    </xdr:to>
    <xdr:sp macro="" textlink="">
      <xdr:nvSpPr>
        <xdr:cNvPr id="3" name="Text Box 10">
          <a:extLst>
            <a:ext uri="{FF2B5EF4-FFF2-40B4-BE49-F238E27FC236}">
              <a16:creationId xmlns:a16="http://schemas.microsoft.com/office/drawing/2014/main" id="{F77597DD-9418-47C9-9715-77BFF1258BC1}"/>
            </a:ext>
          </a:extLst>
        </xdr:cNvPr>
        <xdr:cNvSpPr txBox="1">
          <a:spLocks noChangeArrowheads="1"/>
        </xdr:cNvSpPr>
      </xdr:nvSpPr>
      <xdr:spPr bwMode="auto">
        <a:xfrm>
          <a:off x="3552826" y="1000125"/>
          <a:ext cx="4616449" cy="755650"/>
        </a:xfrm>
        <a:prstGeom prst="rect">
          <a:avLst/>
        </a:prstGeom>
        <a:noFill/>
        <a:ln>
          <a:solidFill>
            <a:schemeClr val="accent1"/>
          </a:solidFill>
        </a:ln>
      </xdr:spPr>
      <xdr:txBody>
        <a:bodyPr rot="0" vert="horz" wrap="square" lIns="91440" tIns="45720" rIns="91440" bIns="45720" anchor="t" anchorCtr="0" upright="1">
          <a:noAutofit/>
        </a:bodyPr>
        <a:lstStyle/>
        <a:p>
          <a:pPr algn="ctr">
            <a:spcAft>
              <a:spcPts val="1000"/>
            </a:spcAft>
          </a:pPr>
          <a:r>
            <a:rPr lang="en-GB" sz="1200">
              <a:solidFill>
                <a:srgbClr val="FF0000"/>
              </a:solidFill>
              <a:effectLst/>
              <a:latin typeface="Calibri" panose="020F0502020204030204" pitchFamily="34" charset="0"/>
              <a:ea typeface="Calibri" panose="020F0502020204030204" pitchFamily="34" charset="0"/>
              <a:cs typeface="Calibri" panose="020F0502020204030204" pitchFamily="34" charset="0"/>
            </a:rPr>
            <a:t>Version 1.5 </a:t>
          </a:r>
          <a:r>
            <a:rPr lang="en-GB" sz="12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minor</a:t>
          </a:r>
          <a:r>
            <a:rPr lang="en-GB" sz="120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reference updates</a:t>
          </a:r>
          <a:endParaRPr lang="en-GB" sz="1200" b="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endParaRPr>
        </a:p>
        <a:p>
          <a:pPr algn="ctr">
            <a:spcAft>
              <a:spcPts val="1000"/>
            </a:spcAft>
          </a:pPr>
          <a:r>
            <a:rPr lang="en-GB" sz="12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Prepared for </a:t>
          </a:r>
          <a:r>
            <a:rPr lang="en-GB" sz="110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Energy Efficiency &amp; Conservation Authority</a:t>
          </a:r>
          <a:br>
            <a:rPr lang="en-GB" sz="120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br>
          <a:r>
            <a:rPr lang="en-GB" sz="120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28 January</a:t>
          </a:r>
          <a:r>
            <a:rPr lang="en-GB" sz="1100" b="0" i="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a:t>
          </a:r>
          <a:r>
            <a:rPr lang="en-GB" sz="1100" b="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2026</a:t>
          </a:r>
        </a:p>
        <a:p>
          <a:pPr algn="ctr">
            <a:spcAft>
              <a:spcPts val="1000"/>
            </a:spcAft>
          </a:pPr>
          <a:endParaRPr lang="en-GB" sz="1100" b="1">
            <a:solidFill>
              <a:srgbClr val="FF0000"/>
            </a:solidFill>
            <a:effectLst/>
            <a:latin typeface="Trebuchet MS"/>
            <a:ea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95250</xdr:colOff>
      <xdr:row>51</xdr:row>
      <xdr:rowOff>95250</xdr:rowOff>
    </xdr:from>
    <xdr:to>
      <xdr:col>2</xdr:col>
      <xdr:colOff>254000</xdr:colOff>
      <xdr:row>53</xdr:row>
      <xdr:rowOff>127000</xdr:rowOff>
    </xdr:to>
    <xdr:sp macro="" textlink="">
      <xdr:nvSpPr>
        <xdr:cNvPr id="2" name="Left Brace 1">
          <a:extLst>
            <a:ext uri="{FF2B5EF4-FFF2-40B4-BE49-F238E27FC236}">
              <a16:creationId xmlns:a16="http://schemas.microsoft.com/office/drawing/2014/main" id="{EB7FE175-08E8-7460-EB6F-3BB33B868803}"/>
            </a:ext>
          </a:extLst>
        </xdr:cNvPr>
        <xdr:cNvSpPr/>
      </xdr:nvSpPr>
      <xdr:spPr>
        <a:xfrm rot="10800000" flipH="1">
          <a:off x="5346700" y="9417050"/>
          <a:ext cx="158750" cy="400050"/>
        </a:xfrm>
        <a:prstGeom prst="lef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NZ"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584200</xdr:colOff>
      <xdr:row>6</xdr:row>
      <xdr:rowOff>101600</xdr:rowOff>
    </xdr:from>
    <xdr:to>
      <xdr:col>19</xdr:col>
      <xdr:colOff>435542</xdr:colOff>
      <xdr:row>9</xdr:row>
      <xdr:rowOff>168762</xdr:rowOff>
    </xdr:to>
    <xdr:pic>
      <xdr:nvPicPr>
        <xdr:cNvPr id="2" name="Picture 1">
          <a:extLst>
            <a:ext uri="{FF2B5EF4-FFF2-40B4-BE49-F238E27FC236}">
              <a16:creationId xmlns:a16="http://schemas.microsoft.com/office/drawing/2014/main" id="{2D6FFD64-3929-4B8C-8BBB-1C357187A00C}"/>
            </a:ext>
          </a:extLst>
        </xdr:cNvPr>
        <xdr:cNvPicPr>
          <a:picLocks noChangeAspect="1"/>
        </xdr:cNvPicPr>
      </xdr:nvPicPr>
      <xdr:blipFill>
        <a:blip xmlns:r="http://schemas.openxmlformats.org/officeDocument/2006/relationships" r:embed="rId1"/>
        <a:stretch>
          <a:fillRect/>
        </a:stretch>
      </xdr:blipFill>
      <xdr:spPr>
        <a:xfrm>
          <a:off x="19850100" y="1257300"/>
          <a:ext cx="2197213" cy="635033"/>
        </a:xfrm>
        <a:prstGeom prst="rect">
          <a:avLst/>
        </a:prstGeom>
      </xdr:spPr>
    </xdr:pic>
    <xdr:clientData/>
  </xdr:twoCellAnchor>
  <xdr:twoCellAnchor editAs="oneCell">
    <xdr:from>
      <xdr:col>16</xdr:col>
      <xdr:colOff>539750</xdr:colOff>
      <xdr:row>10</xdr:row>
      <xdr:rowOff>114300</xdr:rowOff>
    </xdr:from>
    <xdr:to>
      <xdr:col>21</xdr:col>
      <xdr:colOff>141215</xdr:colOff>
      <xdr:row>12</xdr:row>
      <xdr:rowOff>64889</xdr:rowOff>
    </xdr:to>
    <xdr:pic>
      <xdr:nvPicPr>
        <xdr:cNvPr id="3" name="Picture 2">
          <a:extLst>
            <a:ext uri="{FF2B5EF4-FFF2-40B4-BE49-F238E27FC236}">
              <a16:creationId xmlns:a16="http://schemas.microsoft.com/office/drawing/2014/main" id="{3CB4B9C6-9808-4145-9F97-14713048111C}"/>
            </a:ext>
          </a:extLst>
        </xdr:cNvPr>
        <xdr:cNvPicPr>
          <a:picLocks noChangeAspect="1"/>
        </xdr:cNvPicPr>
      </xdr:nvPicPr>
      <xdr:blipFill>
        <a:blip xmlns:r="http://schemas.openxmlformats.org/officeDocument/2006/relationships" r:embed="rId2"/>
        <a:stretch>
          <a:fillRect/>
        </a:stretch>
      </xdr:blipFill>
      <xdr:spPr>
        <a:xfrm>
          <a:off x="19805650" y="2019300"/>
          <a:ext cx="3162463" cy="330217"/>
        </a:xfrm>
        <a:prstGeom prst="rect">
          <a:avLst/>
        </a:prstGeom>
      </xdr:spPr>
    </xdr:pic>
    <xdr:clientData/>
  </xdr:twoCellAnchor>
  <xdr:twoCellAnchor editAs="oneCell">
    <xdr:from>
      <xdr:col>17</xdr:col>
      <xdr:colOff>12700</xdr:colOff>
      <xdr:row>19</xdr:row>
      <xdr:rowOff>101600</xdr:rowOff>
    </xdr:from>
    <xdr:to>
      <xdr:col>19</xdr:col>
      <xdr:colOff>435540</xdr:colOff>
      <xdr:row>21</xdr:row>
      <xdr:rowOff>54446</xdr:rowOff>
    </xdr:to>
    <xdr:pic>
      <xdr:nvPicPr>
        <xdr:cNvPr id="4" name="Picture 3">
          <a:extLst>
            <a:ext uri="{FF2B5EF4-FFF2-40B4-BE49-F238E27FC236}">
              <a16:creationId xmlns:a16="http://schemas.microsoft.com/office/drawing/2014/main" id="{00326E6A-ED4F-48DA-9112-D4B50E12643D}"/>
            </a:ext>
          </a:extLst>
        </xdr:cNvPr>
        <xdr:cNvPicPr>
          <a:picLocks noChangeAspect="1"/>
        </xdr:cNvPicPr>
      </xdr:nvPicPr>
      <xdr:blipFill>
        <a:blip xmlns:r="http://schemas.openxmlformats.org/officeDocument/2006/relationships" r:embed="rId3"/>
        <a:stretch>
          <a:fillRect/>
        </a:stretch>
      </xdr:blipFill>
      <xdr:spPr>
        <a:xfrm>
          <a:off x="19888200" y="3708400"/>
          <a:ext cx="2159111" cy="330217"/>
        </a:xfrm>
        <a:prstGeom prst="rect">
          <a:avLst/>
        </a:prstGeom>
      </xdr:spPr>
    </xdr:pic>
    <xdr:clientData/>
  </xdr:twoCellAnchor>
  <xdr:twoCellAnchor editAs="oneCell">
    <xdr:from>
      <xdr:col>16</xdr:col>
      <xdr:colOff>590550</xdr:colOff>
      <xdr:row>13</xdr:row>
      <xdr:rowOff>25400</xdr:rowOff>
    </xdr:from>
    <xdr:to>
      <xdr:col>23</xdr:col>
      <xdr:colOff>38317</xdr:colOff>
      <xdr:row>17</xdr:row>
      <xdr:rowOff>124764</xdr:rowOff>
    </xdr:to>
    <xdr:pic>
      <xdr:nvPicPr>
        <xdr:cNvPr id="5" name="Picture 4">
          <a:extLst>
            <a:ext uri="{FF2B5EF4-FFF2-40B4-BE49-F238E27FC236}">
              <a16:creationId xmlns:a16="http://schemas.microsoft.com/office/drawing/2014/main" id="{F707EE99-9206-4CF8-B670-09098A1131C2}"/>
            </a:ext>
          </a:extLst>
        </xdr:cNvPr>
        <xdr:cNvPicPr>
          <a:picLocks noChangeAspect="1"/>
        </xdr:cNvPicPr>
      </xdr:nvPicPr>
      <xdr:blipFill>
        <a:blip xmlns:r="http://schemas.openxmlformats.org/officeDocument/2006/relationships" r:embed="rId4"/>
        <a:stretch>
          <a:fillRect/>
        </a:stretch>
      </xdr:blipFill>
      <xdr:spPr>
        <a:xfrm>
          <a:off x="19856450" y="2501900"/>
          <a:ext cx="4229317" cy="8445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584200</xdr:colOff>
      <xdr:row>6</xdr:row>
      <xdr:rowOff>101600</xdr:rowOff>
    </xdr:from>
    <xdr:to>
      <xdr:col>20</xdr:col>
      <xdr:colOff>228713</xdr:colOff>
      <xdr:row>9</xdr:row>
      <xdr:rowOff>168762</xdr:rowOff>
    </xdr:to>
    <xdr:pic>
      <xdr:nvPicPr>
        <xdr:cNvPr id="2" name="Picture 1">
          <a:extLst>
            <a:ext uri="{FF2B5EF4-FFF2-40B4-BE49-F238E27FC236}">
              <a16:creationId xmlns:a16="http://schemas.microsoft.com/office/drawing/2014/main" id="{2C86EBEB-25C7-4E01-9323-4867D435D5E4}"/>
            </a:ext>
          </a:extLst>
        </xdr:cNvPr>
        <xdr:cNvPicPr>
          <a:picLocks noChangeAspect="1"/>
        </xdr:cNvPicPr>
      </xdr:nvPicPr>
      <xdr:blipFill>
        <a:blip xmlns:r="http://schemas.openxmlformats.org/officeDocument/2006/relationships" r:embed="rId1"/>
        <a:stretch>
          <a:fillRect/>
        </a:stretch>
      </xdr:blipFill>
      <xdr:spPr>
        <a:xfrm>
          <a:off x="19850100" y="1257300"/>
          <a:ext cx="2197213" cy="635033"/>
        </a:xfrm>
        <a:prstGeom prst="rect">
          <a:avLst/>
        </a:prstGeom>
      </xdr:spPr>
    </xdr:pic>
    <xdr:clientData/>
  </xdr:twoCellAnchor>
  <xdr:twoCellAnchor editAs="oneCell">
    <xdr:from>
      <xdr:col>16</xdr:col>
      <xdr:colOff>539750</xdr:colOff>
      <xdr:row>10</xdr:row>
      <xdr:rowOff>114300</xdr:rowOff>
    </xdr:from>
    <xdr:to>
      <xdr:col>21</xdr:col>
      <xdr:colOff>540802</xdr:colOff>
      <xdr:row>12</xdr:row>
      <xdr:rowOff>68071</xdr:rowOff>
    </xdr:to>
    <xdr:pic>
      <xdr:nvPicPr>
        <xdr:cNvPr id="3" name="Picture 2">
          <a:extLst>
            <a:ext uri="{FF2B5EF4-FFF2-40B4-BE49-F238E27FC236}">
              <a16:creationId xmlns:a16="http://schemas.microsoft.com/office/drawing/2014/main" id="{449C1C68-7654-4E11-A943-44FC8710C5BA}"/>
            </a:ext>
          </a:extLst>
        </xdr:cNvPr>
        <xdr:cNvPicPr>
          <a:picLocks noChangeAspect="1"/>
        </xdr:cNvPicPr>
      </xdr:nvPicPr>
      <xdr:blipFill>
        <a:blip xmlns:r="http://schemas.openxmlformats.org/officeDocument/2006/relationships" r:embed="rId2"/>
        <a:stretch>
          <a:fillRect/>
        </a:stretch>
      </xdr:blipFill>
      <xdr:spPr>
        <a:xfrm>
          <a:off x="19805650" y="2019300"/>
          <a:ext cx="3167896" cy="335670"/>
        </a:xfrm>
        <a:prstGeom prst="rect">
          <a:avLst/>
        </a:prstGeom>
      </xdr:spPr>
    </xdr:pic>
    <xdr:clientData/>
  </xdr:twoCellAnchor>
  <xdr:twoCellAnchor editAs="oneCell">
    <xdr:from>
      <xdr:col>17</xdr:col>
      <xdr:colOff>12700</xdr:colOff>
      <xdr:row>19</xdr:row>
      <xdr:rowOff>101600</xdr:rowOff>
    </xdr:from>
    <xdr:to>
      <xdr:col>20</xdr:col>
      <xdr:colOff>228711</xdr:colOff>
      <xdr:row>21</xdr:row>
      <xdr:rowOff>54446</xdr:rowOff>
    </xdr:to>
    <xdr:pic>
      <xdr:nvPicPr>
        <xdr:cNvPr id="4" name="Picture 3">
          <a:extLst>
            <a:ext uri="{FF2B5EF4-FFF2-40B4-BE49-F238E27FC236}">
              <a16:creationId xmlns:a16="http://schemas.microsoft.com/office/drawing/2014/main" id="{3F2CE7AD-9772-4C33-BA9B-74FC3E3256D7}"/>
            </a:ext>
          </a:extLst>
        </xdr:cNvPr>
        <xdr:cNvPicPr>
          <a:picLocks noChangeAspect="1"/>
        </xdr:cNvPicPr>
      </xdr:nvPicPr>
      <xdr:blipFill>
        <a:blip xmlns:r="http://schemas.openxmlformats.org/officeDocument/2006/relationships" r:embed="rId3"/>
        <a:stretch>
          <a:fillRect/>
        </a:stretch>
      </xdr:blipFill>
      <xdr:spPr>
        <a:xfrm>
          <a:off x="19888200" y="3708400"/>
          <a:ext cx="2159111" cy="330217"/>
        </a:xfrm>
        <a:prstGeom prst="rect">
          <a:avLst/>
        </a:prstGeom>
      </xdr:spPr>
    </xdr:pic>
    <xdr:clientData/>
  </xdr:twoCellAnchor>
  <xdr:twoCellAnchor editAs="oneCell">
    <xdr:from>
      <xdr:col>16</xdr:col>
      <xdr:colOff>590550</xdr:colOff>
      <xdr:row>13</xdr:row>
      <xdr:rowOff>25400</xdr:rowOff>
    </xdr:from>
    <xdr:to>
      <xdr:col>23</xdr:col>
      <xdr:colOff>435646</xdr:colOff>
      <xdr:row>17</xdr:row>
      <xdr:rowOff>121582</xdr:rowOff>
    </xdr:to>
    <xdr:pic>
      <xdr:nvPicPr>
        <xdr:cNvPr id="5" name="Picture 4">
          <a:extLst>
            <a:ext uri="{FF2B5EF4-FFF2-40B4-BE49-F238E27FC236}">
              <a16:creationId xmlns:a16="http://schemas.microsoft.com/office/drawing/2014/main" id="{AD96F23F-1749-4CF5-8DCA-319E798F6CCA}"/>
            </a:ext>
          </a:extLst>
        </xdr:cNvPr>
        <xdr:cNvPicPr>
          <a:picLocks noChangeAspect="1"/>
        </xdr:cNvPicPr>
      </xdr:nvPicPr>
      <xdr:blipFill>
        <a:blip xmlns:r="http://schemas.openxmlformats.org/officeDocument/2006/relationships" r:embed="rId4"/>
        <a:stretch>
          <a:fillRect/>
        </a:stretch>
      </xdr:blipFill>
      <xdr:spPr>
        <a:xfrm>
          <a:off x="19856450" y="2501900"/>
          <a:ext cx="4229317" cy="850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erda's%20Jobs'%20Files/Auckland%20Transport/Zero%20E%20Future_Sep17/VEPM%205.3%20-%2027Mar17%20AC_g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EXCEL5\adminxl\adminxl\TSHEET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72.11.120\home\Jobs'%20Files\HAPINZ%203.0\2_Analysis\damage%20costs\home-heating-inventory-data-2006-and-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d.docs.live.net/Users/Surekha%20Sridhar/AppData/Local/Temp/Temp1_1.A.3.b.i-iv%20Exhaust%20emissions%20from%20road%20transport%20data%20annex%20Sept2014%20update.zip/1.A.3.b.i-iv%20Exhaust%20emissions%20from%20road%20transport%20data%20annex%20Sept2014%20update.xlsx?0DE393E8" TargetMode="External"/><Relationship Id="rId1" Type="http://schemas.openxmlformats.org/officeDocument/2006/relationships/externalLinkPath" Target="file:///\\0DE393E8\1.A.3.b.i-iv%20Exhaust%20emissions%20from%20road%20transport%20data%20annex%20Sept2014%20upda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erda's%20Jobs'%20Files/HAPINZ%203.0/5_Final%20Reporting/_Final%20Deliverables%20Jun22/HAPINZ%203.0_Health%20Effects%20Model.xlsm"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Gerda's%20Jobs'%20Files\EECA\4%20Model\HAPINZ%203.0_Health%20Effects%20Model_gk.xlsm" TargetMode="External"/><Relationship Id="rId1" Type="http://schemas.openxmlformats.org/officeDocument/2006/relationships/externalLinkPath" Target="file:///C:\Gerda's%20Jobs'%20Files\EECA\4%20Model\HAPINZ%203.0_Health%20Effects%20Model_gk.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1.NZIER\Industry%20Outlook%20(807)\2001-02\GDP\IO%20Production-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PM"/>
      <sheetName val="Fleet emission factors"/>
      <sheetName val="Fleet profile"/>
      <sheetName val="Summary"/>
      <sheetName val="Fuel types"/>
      <sheetName val="EU &amp; NZ Front"/>
      <sheetName val="Euro 5 &amp; 6 EF - PCs"/>
      <sheetName val="Euro 5 &amp; 6 EF - LDVs"/>
      <sheetName val="Euro V &amp; VI EF - HDVs &amp; Bus"/>
      <sheetName val="Japan Front"/>
      <sheetName val="Petrol Spec"/>
      <sheetName val="Diesel Spec"/>
      <sheetName val="EU EmFac"/>
      <sheetName val="NZ EmFac"/>
      <sheetName val="Japan EmFac"/>
      <sheetName val="EU ColdStart"/>
      <sheetName val="NZ ColdStart"/>
      <sheetName val="Japan ColdStart"/>
      <sheetName val="EU &amp; NZ Degradation"/>
      <sheetName val="Japan Degradation"/>
      <sheetName val="LDV Gradient Effects"/>
      <sheetName val="NZ Fleet"/>
      <sheetName val="cumulative VKT"/>
      <sheetName val="CAR VKT"/>
      <sheetName val="VFEM car VKT"/>
      <sheetName val="HCV VKT"/>
      <sheetName val="VFEM HCV VKT"/>
      <sheetName val="HCV CO"/>
      <sheetName val="HCV HC"/>
      <sheetName val="HCV NOx"/>
      <sheetName val="HCV PM"/>
      <sheetName val="HCV FC"/>
      <sheetName val="Brake and Tyre"/>
      <sheetName val="Bulk Run"/>
      <sheetName val="Bulk Input"/>
      <sheetName val="Bulk Output"/>
      <sheetName val="Changelog"/>
      <sheetName val="used HCV"/>
    </sheetNames>
    <sheetDataSet>
      <sheetData sheetId="0"/>
      <sheetData sheetId="1"/>
      <sheetData sheetId="2"/>
      <sheetData sheetId="3"/>
      <sheetData sheetId="4"/>
      <sheetData sheetId="5"/>
      <sheetData sheetId="6"/>
      <sheetData sheetId="7"/>
      <sheetData sheetId="8">
        <row r="1">
          <cell r="K1" t="str">
            <v>c</v>
          </cell>
          <cell r="S1" t="str">
            <v>Speed</v>
          </cell>
        </row>
        <row r="2">
          <cell r="K2">
            <v>-0.13789641296960292</v>
          </cell>
          <cell r="S2">
            <v>40</v>
          </cell>
        </row>
        <row r="3">
          <cell r="K3">
            <v>-0.13842299042324946</v>
          </cell>
          <cell r="S3">
            <v>40</v>
          </cell>
        </row>
        <row r="4">
          <cell r="K4">
            <v>0.15793377371802569</v>
          </cell>
          <cell r="S4">
            <v>40</v>
          </cell>
        </row>
        <row r="5">
          <cell r="K5">
            <v>-1.7880927502261788</v>
          </cell>
          <cell r="S5">
            <v>40</v>
          </cell>
        </row>
        <row r="6">
          <cell r="K6">
            <v>-2.0799210260200232</v>
          </cell>
          <cell r="S6">
            <v>40</v>
          </cell>
        </row>
        <row r="7">
          <cell r="K7">
            <v>-2.2075947537378164</v>
          </cell>
          <cell r="S7">
            <v>40</v>
          </cell>
        </row>
        <row r="8">
          <cell r="K8">
            <v>-0.35677846858585571</v>
          </cell>
          <cell r="S8">
            <v>40</v>
          </cell>
        </row>
        <row r="9">
          <cell r="K9">
            <v>-0.39820537256052452</v>
          </cell>
          <cell r="S9">
            <v>40</v>
          </cell>
        </row>
        <row r="10">
          <cell r="K10">
            <v>0.30209345584560904</v>
          </cell>
          <cell r="S10">
            <v>40</v>
          </cell>
        </row>
        <row r="11">
          <cell r="K11">
            <v>-0.80937778585680686</v>
          </cell>
          <cell r="S11">
            <v>40</v>
          </cell>
        </row>
        <row r="12">
          <cell r="K12">
            <v>-0.87260953121081475</v>
          </cell>
          <cell r="S12">
            <v>40</v>
          </cell>
        </row>
        <row r="13">
          <cell r="K13">
            <v>-0.87060097110116164</v>
          </cell>
          <cell r="S13">
            <v>40</v>
          </cell>
        </row>
        <row r="14">
          <cell r="K14">
            <v>-0.37646179515143718</v>
          </cell>
          <cell r="S14">
            <v>40</v>
          </cell>
        </row>
        <row r="15">
          <cell r="K15">
            <v>-0.39147324339932404</v>
          </cell>
          <cell r="S15">
            <v>40</v>
          </cell>
        </row>
        <row r="16">
          <cell r="K16">
            <v>-0.2985907672547386</v>
          </cell>
          <cell r="S16">
            <v>40</v>
          </cell>
        </row>
        <row r="17">
          <cell r="K17">
            <v>-0.28555887433615884</v>
          </cell>
          <cell r="S17">
            <v>40</v>
          </cell>
        </row>
        <row r="18">
          <cell r="K18">
            <v>-0.4050062720639353</v>
          </cell>
          <cell r="S18">
            <v>40</v>
          </cell>
        </row>
        <row r="19">
          <cell r="K19">
            <v>-0.39858195153717002</v>
          </cell>
          <cell r="S19">
            <v>40</v>
          </cell>
        </row>
        <row r="20">
          <cell r="K20">
            <v>-0.47777475970147304</v>
          </cell>
          <cell r="S20">
            <v>40</v>
          </cell>
        </row>
        <row r="21">
          <cell r="K21">
            <v>13688.887603267249</v>
          </cell>
          <cell r="S21">
            <v>40</v>
          </cell>
        </row>
        <row r="22">
          <cell r="K22">
            <v>4.2322257304895103</v>
          </cell>
          <cell r="S22">
            <v>40</v>
          </cell>
        </row>
        <row r="23">
          <cell r="K23">
            <v>-5.5096966101762221E-2</v>
          </cell>
          <cell r="S23">
            <v>40</v>
          </cell>
        </row>
        <row r="24">
          <cell r="K24">
            <v>-4.9812646131506232E-2</v>
          </cell>
          <cell r="S24">
            <v>40</v>
          </cell>
        </row>
        <row r="25">
          <cell r="K25">
            <v>-8.7788686185139397E-5</v>
          </cell>
          <cell r="S25">
            <v>40</v>
          </cell>
        </row>
        <row r="26">
          <cell r="K26">
            <v>-1.7880933816919313</v>
          </cell>
          <cell r="S26">
            <v>40</v>
          </cell>
        </row>
        <row r="27">
          <cell r="K27">
            <v>-2.0799220522177002</v>
          </cell>
          <cell r="S27">
            <v>40</v>
          </cell>
        </row>
        <row r="28">
          <cell r="K28">
            <v>-2.2075960142965205</v>
          </cell>
          <cell r="S28">
            <v>40</v>
          </cell>
        </row>
        <row r="29">
          <cell r="K29">
            <v>-0.17237458761466304</v>
          </cell>
          <cell r="S29">
            <v>40</v>
          </cell>
        </row>
        <row r="30">
          <cell r="K30">
            <v>-0.39934132459420857</v>
          </cell>
          <cell r="S30">
            <v>40</v>
          </cell>
        </row>
        <row r="31">
          <cell r="K31">
            <v>0.27486503352351954</v>
          </cell>
          <cell r="S31">
            <v>40</v>
          </cell>
        </row>
        <row r="32">
          <cell r="K32">
            <v>-0.80937846124937918</v>
          </cell>
          <cell r="S32">
            <v>40</v>
          </cell>
        </row>
        <row r="33">
          <cell r="K33">
            <v>-0.81779546225482491</v>
          </cell>
          <cell r="S33">
            <v>40</v>
          </cell>
        </row>
        <row r="34">
          <cell r="K34">
            <v>-0.84242323629526827</v>
          </cell>
          <cell r="S34">
            <v>40</v>
          </cell>
        </row>
        <row r="35">
          <cell r="K35">
            <v>-0.18188443611679309</v>
          </cell>
          <cell r="S35">
            <v>40</v>
          </cell>
        </row>
        <row r="36">
          <cell r="K36">
            <v>-0.189137076328773</v>
          </cell>
          <cell r="S36">
            <v>40</v>
          </cell>
        </row>
        <row r="37">
          <cell r="K37">
            <v>-0.14426167215415892</v>
          </cell>
          <cell r="S37">
            <v>40</v>
          </cell>
        </row>
        <row r="38">
          <cell r="K38">
            <v>-0.13796542661159358</v>
          </cell>
          <cell r="S38">
            <v>40</v>
          </cell>
        </row>
        <row r="39">
          <cell r="K39">
            <v>-0.19567547108329272</v>
          </cell>
          <cell r="S39">
            <v>40</v>
          </cell>
        </row>
        <row r="40">
          <cell r="K40">
            <v>-0.19257164611508162</v>
          </cell>
          <cell r="S40">
            <v>40</v>
          </cell>
        </row>
        <row r="41">
          <cell r="K41">
            <v>-0.23083295476144389</v>
          </cell>
          <cell r="S41">
            <v>40</v>
          </cell>
        </row>
        <row r="42">
          <cell r="K42">
            <v>3033.5249283003159</v>
          </cell>
          <cell r="S42">
            <v>40</v>
          </cell>
        </row>
        <row r="43">
          <cell r="K43">
            <v>13.499909643493739</v>
          </cell>
          <cell r="S43">
            <v>40</v>
          </cell>
        </row>
        <row r="44">
          <cell r="K44">
            <v>-5.7332668366567571E-2</v>
          </cell>
          <cell r="S44">
            <v>40</v>
          </cell>
        </row>
        <row r="45">
          <cell r="K45">
            <v>-6.2571663504996891E-2</v>
          </cell>
          <cell r="S45">
            <v>40</v>
          </cell>
        </row>
        <row r="46">
          <cell r="K46">
            <v>-6.2079216085062866E-2</v>
          </cell>
          <cell r="S46">
            <v>40</v>
          </cell>
        </row>
        <row r="47">
          <cell r="K47">
            <v>0.1374579543887868</v>
          </cell>
          <cell r="S47">
            <v>40</v>
          </cell>
        </row>
        <row r="48">
          <cell r="K48">
            <v>-2.0598419176009761</v>
          </cell>
          <cell r="S48">
            <v>40</v>
          </cell>
        </row>
        <row r="49">
          <cell r="K49">
            <v>-2.2296409835759827</v>
          </cell>
          <cell r="S49">
            <v>40</v>
          </cell>
        </row>
        <row r="50">
          <cell r="K50">
            <v>-6.3858418641767695E-2</v>
          </cell>
          <cell r="S50">
            <v>40</v>
          </cell>
        </row>
        <row r="51">
          <cell r="K51">
            <v>-6.0900866731171455E-2</v>
          </cell>
          <cell r="S51">
            <v>40</v>
          </cell>
        </row>
        <row r="52">
          <cell r="K52">
            <v>-6.2289190604949779E-2</v>
          </cell>
          <cell r="S52">
            <v>40</v>
          </cell>
        </row>
        <row r="53">
          <cell r="K53">
            <v>-8.4136345208336537E-3</v>
          </cell>
          <cell r="S53">
            <v>40</v>
          </cell>
        </row>
        <row r="54">
          <cell r="K54">
            <v>-4.8660152639422164E-4</v>
          </cell>
          <cell r="S54">
            <v>40</v>
          </cell>
        </row>
        <row r="55">
          <cell r="K55">
            <v>-6.7102498385439413E-2</v>
          </cell>
          <cell r="S55">
            <v>40</v>
          </cell>
        </row>
        <row r="56">
          <cell r="K56">
            <v>-7.0841508677462542E-2</v>
          </cell>
          <cell r="S56">
            <v>40</v>
          </cell>
        </row>
        <row r="57">
          <cell r="K57">
            <v>-3.3434351364008757E-4</v>
          </cell>
          <cell r="S57">
            <v>40</v>
          </cell>
        </row>
        <row r="58">
          <cell r="K58">
            <v>-1.66316705754353E-4</v>
          </cell>
          <cell r="S58">
            <v>40</v>
          </cell>
        </row>
        <row r="59">
          <cell r="K59">
            <v>-0.77311268918149356</v>
          </cell>
          <cell r="S59">
            <v>40</v>
          </cell>
        </row>
        <row r="60">
          <cell r="K60">
            <v>-0.34992906451626454</v>
          </cell>
          <cell r="S60">
            <v>40</v>
          </cell>
        </row>
        <row r="61">
          <cell r="K61">
            <v>-8.1905644566297522E-2</v>
          </cell>
          <cell r="S61">
            <v>40</v>
          </cell>
        </row>
        <row r="62">
          <cell r="K62">
            <v>16527.437263399046</v>
          </cell>
          <cell r="S62">
            <v>40</v>
          </cell>
        </row>
        <row r="63">
          <cell r="K63">
            <v>-29.283953564364829</v>
          </cell>
          <cell r="S63">
            <v>40</v>
          </cell>
        </row>
        <row r="64">
          <cell r="K64">
            <v>-0.41487281151394517</v>
          </cell>
          <cell r="S64">
            <v>40</v>
          </cell>
        </row>
        <row r="65">
          <cell r="K65">
            <v>3.4756735452672029E-2</v>
          </cell>
          <cell r="S65">
            <v>40</v>
          </cell>
        </row>
        <row r="66">
          <cell r="K66">
            <v>-4.2331590234505556E-2</v>
          </cell>
          <cell r="S66">
            <v>40</v>
          </cell>
        </row>
        <row r="67">
          <cell r="K67">
            <v>0.22712674816545733</v>
          </cell>
          <cell r="S67">
            <v>40</v>
          </cell>
        </row>
        <row r="68">
          <cell r="K68">
            <v>-1.6414940355888288</v>
          </cell>
          <cell r="S68">
            <v>40</v>
          </cell>
        </row>
        <row r="69">
          <cell r="K69">
            <v>-2.0205171931684656</v>
          </cell>
          <cell r="S69">
            <v>40</v>
          </cell>
        </row>
        <row r="70">
          <cell r="K70">
            <v>-2.1428386186596211</v>
          </cell>
          <cell r="S70">
            <v>40</v>
          </cell>
        </row>
        <row r="71">
          <cell r="K71">
            <v>-4.3194567433612135E-2</v>
          </cell>
          <cell r="S71">
            <v>40</v>
          </cell>
        </row>
        <row r="72">
          <cell r="K72">
            <v>-1.1668752889853229</v>
          </cell>
          <cell r="S72">
            <v>40</v>
          </cell>
        </row>
        <row r="73">
          <cell r="K73">
            <v>-4.3291858898772878E-2</v>
          </cell>
          <cell r="S73">
            <v>40</v>
          </cell>
        </row>
        <row r="74">
          <cell r="K74">
            <v>-7.1550227414630973E-4</v>
          </cell>
          <cell r="S74">
            <v>40</v>
          </cell>
        </row>
        <row r="75">
          <cell r="K75">
            <v>-4.8209226268383344E-2</v>
          </cell>
          <cell r="S75">
            <v>40</v>
          </cell>
        </row>
        <row r="76">
          <cell r="K76">
            <v>-5.1527726270397874E-2</v>
          </cell>
          <cell r="S76">
            <v>40</v>
          </cell>
        </row>
        <row r="77">
          <cell r="K77">
            <v>4.0627740625283806E-2</v>
          </cell>
          <cell r="S77">
            <v>40</v>
          </cell>
        </row>
        <row r="78">
          <cell r="K78">
            <v>-6.0798342768388421E-2</v>
          </cell>
          <cell r="S78">
            <v>40</v>
          </cell>
        </row>
        <row r="79">
          <cell r="K79">
            <v>-5.8258444179051128E-2</v>
          </cell>
          <cell r="S79">
            <v>40</v>
          </cell>
        </row>
        <row r="80">
          <cell r="K80">
            <v>2.6424598473303522</v>
          </cell>
          <cell r="S80">
            <v>40</v>
          </cell>
        </row>
        <row r="81">
          <cell r="K81">
            <v>0.57921513080278708</v>
          </cell>
          <cell r="S81">
            <v>40</v>
          </cell>
        </row>
        <row r="82">
          <cell r="K82">
            <v>-0.29940822965936009</v>
          </cell>
          <cell r="S82">
            <v>40</v>
          </cell>
        </row>
        <row r="83">
          <cell r="K83">
            <v>-0.41471415959815561</v>
          </cell>
          <cell r="S83">
            <v>40</v>
          </cell>
        </row>
        <row r="84">
          <cell r="K84">
            <v>-0.31646216015084622</v>
          </cell>
          <cell r="S84">
            <v>40</v>
          </cell>
        </row>
        <row r="85">
          <cell r="K85">
            <v>-0.20678155762742312</v>
          </cell>
          <cell r="S85">
            <v>40</v>
          </cell>
        </row>
        <row r="86">
          <cell r="K86">
            <v>-6.3635270604270683E-2</v>
          </cell>
          <cell r="S86">
            <v>40</v>
          </cell>
        </row>
        <row r="87">
          <cell r="K87">
            <v>-6.7767320679482129E-2</v>
          </cell>
          <cell r="S87">
            <v>40</v>
          </cell>
        </row>
        <row r="88">
          <cell r="K88">
            <v>-7.178694794784321E-2</v>
          </cell>
          <cell r="S88">
            <v>40</v>
          </cell>
        </row>
        <row r="89">
          <cell r="K89">
            <v>1.5752627641159178</v>
          </cell>
          <cell r="S89">
            <v>40</v>
          </cell>
        </row>
        <row r="90">
          <cell r="K90">
            <v>1.2976108657749912E-3</v>
          </cell>
          <cell r="S90">
            <v>40</v>
          </cell>
        </row>
        <row r="91">
          <cell r="K91">
            <v>0.34301777314182158</v>
          </cell>
          <cell r="S91">
            <v>40</v>
          </cell>
        </row>
        <row r="92">
          <cell r="K92">
            <v>-6.6778878180150283E-2</v>
          </cell>
          <cell r="S92">
            <v>40</v>
          </cell>
        </row>
        <row r="93">
          <cell r="K93">
            <v>-6.32893687088254E-2</v>
          </cell>
          <cell r="S93">
            <v>40</v>
          </cell>
        </row>
        <row r="94">
          <cell r="K94">
            <v>0.21442116968312658</v>
          </cell>
          <cell r="S94">
            <v>40</v>
          </cell>
        </row>
        <row r="95">
          <cell r="K95">
            <v>-6.9385518139039884E-2</v>
          </cell>
          <cell r="S95">
            <v>40</v>
          </cell>
        </row>
        <row r="96">
          <cell r="K96">
            <v>-9.7245313178988893E-3</v>
          </cell>
          <cell r="S96">
            <v>40</v>
          </cell>
        </row>
        <row r="97">
          <cell r="K97">
            <v>0.47085750361547224</v>
          </cell>
          <cell r="S97">
            <v>40</v>
          </cell>
        </row>
        <row r="98">
          <cell r="K98">
            <v>-7.0054739014552017E-2</v>
          </cell>
          <cell r="S98">
            <v>40</v>
          </cell>
        </row>
        <row r="99">
          <cell r="K99">
            <v>-7.0514237237985999E-2</v>
          </cell>
          <cell r="S99">
            <v>40</v>
          </cell>
        </row>
        <row r="100">
          <cell r="K100">
            <v>-6.9525484106316218E-2</v>
          </cell>
          <cell r="S100">
            <v>40</v>
          </cell>
        </row>
        <row r="101">
          <cell r="K101">
            <v>1.8863133543825445</v>
          </cell>
          <cell r="S101">
            <v>40</v>
          </cell>
        </row>
        <row r="102">
          <cell r="K102">
            <v>-0.70573220531898107</v>
          </cell>
          <cell r="S102">
            <v>40</v>
          </cell>
        </row>
        <row r="103">
          <cell r="K103">
            <v>-0.56339629184251783</v>
          </cell>
          <cell r="S103">
            <v>40</v>
          </cell>
        </row>
        <row r="104">
          <cell r="K104">
            <v>-0.13100866763902849</v>
          </cell>
          <cell r="S104">
            <v>40</v>
          </cell>
        </row>
        <row r="105">
          <cell r="K105">
            <v>-0.42175001843639309</v>
          </cell>
          <cell r="S105">
            <v>40</v>
          </cell>
        </row>
        <row r="106">
          <cell r="K106">
            <v>-0.13017410505945326</v>
          </cell>
          <cell r="S106">
            <v>40</v>
          </cell>
        </row>
        <row r="107">
          <cell r="K107">
            <v>-0.9965948270888304</v>
          </cell>
          <cell r="S107">
            <v>40</v>
          </cell>
        </row>
        <row r="108">
          <cell r="K108">
            <v>-1.009351116747929</v>
          </cell>
          <cell r="S108">
            <v>40</v>
          </cell>
        </row>
        <row r="109">
          <cell r="K109">
            <v>-0.97706678817954529</v>
          </cell>
          <cell r="S109">
            <v>40</v>
          </cell>
        </row>
        <row r="110">
          <cell r="K110">
            <v>0.2316995436216891</v>
          </cell>
          <cell r="S110">
            <v>40</v>
          </cell>
        </row>
        <row r="111">
          <cell r="K111">
            <v>0.16647774335589238</v>
          </cell>
          <cell r="S111">
            <v>40</v>
          </cell>
        </row>
        <row r="112">
          <cell r="K112">
            <v>0.17170639086402115</v>
          </cell>
          <cell r="S112">
            <v>40</v>
          </cell>
        </row>
        <row r="113">
          <cell r="K113">
            <v>-3.5125867425700806E-2</v>
          </cell>
          <cell r="S113">
            <v>40</v>
          </cell>
        </row>
        <row r="114">
          <cell r="K114">
            <v>1.6164701010265419</v>
          </cell>
          <cell r="S114">
            <v>40</v>
          </cell>
        </row>
        <row r="115">
          <cell r="K115">
            <v>0.2711177919460836</v>
          </cell>
          <cell r="S115">
            <v>40</v>
          </cell>
        </row>
        <row r="116">
          <cell r="K116">
            <v>-1.0327073631128163</v>
          </cell>
          <cell r="S116">
            <v>40</v>
          </cell>
        </row>
        <row r="117">
          <cell r="K117">
            <v>-1.1127889660783516</v>
          </cell>
          <cell r="S117">
            <v>40</v>
          </cell>
        </row>
        <row r="118">
          <cell r="K118">
            <v>-1.2120212283175367</v>
          </cell>
          <cell r="S118">
            <v>40</v>
          </cell>
        </row>
        <row r="119">
          <cell r="K119">
            <v>-0.97504352619632806</v>
          </cell>
          <cell r="S119">
            <v>40</v>
          </cell>
        </row>
        <row r="120">
          <cell r="K120">
            <v>-0.92891034113853022</v>
          </cell>
          <cell r="S120">
            <v>40</v>
          </cell>
        </row>
        <row r="121">
          <cell r="K121">
            <v>-0.81928626654905945</v>
          </cell>
          <cell r="S121">
            <v>40</v>
          </cell>
        </row>
        <row r="122">
          <cell r="K122">
            <v>-1.0043433798833097</v>
          </cell>
          <cell r="S122">
            <v>40</v>
          </cell>
        </row>
        <row r="123">
          <cell r="K123">
            <v>2.7473284672273945</v>
          </cell>
          <cell r="S123">
            <v>40</v>
          </cell>
        </row>
        <row r="124">
          <cell r="K124">
            <v>1.4369718222536547</v>
          </cell>
          <cell r="S124">
            <v>40</v>
          </cell>
        </row>
        <row r="125">
          <cell r="K125">
            <v>2.3419741891217227</v>
          </cell>
          <cell r="S125">
            <v>40</v>
          </cell>
        </row>
        <row r="126">
          <cell r="K126">
            <v>-6.9747103877560709E-2</v>
          </cell>
          <cell r="S126">
            <v>40</v>
          </cell>
        </row>
        <row r="127">
          <cell r="K127">
            <v>-1.0885574532413211</v>
          </cell>
          <cell r="S127">
            <v>40</v>
          </cell>
        </row>
        <row r="128">
          <cell r="K128">
            <v>-0.99222053795195597</v>
          </cell>
          <cell r="S128">
            <v>40</v>
          </cell>
        </row>
        <row r="129">
          <cell r="K129">
            <v>-1.1015385823724693</v>
          </cell>
          <cell r="S129">
            <v>40</v>
          </cell>
        </row>
        <row r="130">
          <cell r="K130">
            <v>6.5762095746935767</v>
          </cell>
          <cell r="S130">
            <v>40</v>
          </cell>
        </row>
        <row r="131">
          <cell r="K131">
            <v>-1.1792524215820104</v>
          </cell>
          <cell r="S131">
            <v>40</v>
          </cell>
        </row>
        <row r="132">
          <cell r="K132">
            <v>-0.97802072084800473</v>
          </cell>
          <cell r="S132">
            <v>40</v>
          </cell>
        </row>
        <row r="133">
          <cell r="K133">
            <v>-0.37527878675674536</v>
          </cell>
          <cell r="S133">
            <v>40</v>
          </cell>
        </row>
        <row r="134">
          <cell r="K134">
            <v>-0.43084121957014027</v>
          </cell>
          <cell r="S134">
            <v>40</v>
          </cell>
        </row>
        <row r="135">
          <cell r="K135">
            <v>-2.5169201434517174</v>
          </cell>
          <cell r="S135">
            <v>40</v>
          </cell>
        </row>
        <row r="136">
          <cell r="K136">
            <v>0.1685435052535017</v>
          </cell>
          <cell r="S136">
            <v>40</v>
          </cell>
        </row>
        <row r="137">
          <cell r="K137">
            <v>-2.9546866665492071</v>
          </cell>
          <cell r="S137">
            <v>40</v>
          </cell>
        </row>
        <row r="138">
          <cell r="K138">
            <v>0.17321145600664062</v>
          </cell>
          <cell r="S138">
            <v>40</v>
          </cell>
        </row>
        <row r="139">
          <cell r="K139">
            <v>-3.0946347263693896</v>
          </cell>
          <cell r="S139">
            <v>40</v>
          </cell>
        </row>
        <row r="140">
          <cell r="K140">
            <v>-3.5382835626251913E-2</v>
          </cell>
          <cell r="S140">
            <v>40</v>
          </cell>
        </row>
        <row r="141">
          <cell r="K141">
            <v>-1.5038471217551261</v>
          </cell>
          <cell r="S141">
            <v>40</v>
          </cell>
        </row>
        <row r="142">
          <cell r="K142">
            <v>1.6357508760646851</v>
          </cell>
          <cell r="S142">
            <v>40</v>
          </cell>
        </row>
        <row r="143">
          <cell r="K143">
            <v>-1.7911024328098419</v>
          </cell>
          <cell r="S143">
            <v>40</v>
          </cell>
        </row>
        <row r="144">
          <cell r="K144">
            <v>0.26402162966163145</v>
          </cell>
          <cell r="S144">
            <v>40</v>
          </cell>
        </row>
        <row r="145">
          <cell r="K145">
            <v>-2.2491540753692068</v>
          </cell>
          <cell r="S145">
            <v>40</v>
          </cell>
        </row>
        <row r="146">
          <cell r="K146">
            <v>-1.0313784314872823</v>
          </cell>
          <cell r="S146">
            <v>40</v>
          </cell>
        </row>
        <row r="147">
          <cell r="K147">
            <v>-0.30450016266517216</v>
          </cell>
          <cell r="S147">
            <v>40</v>
          </cell>
        </row>
        <row r="148">
          <cell r="K148">
            <v>-1.1106726298982157</v>
          </cell>
          <cell r="S148">
            <v>40</v>
          </cell>
        </row>
        <row r="149">
          <cell r="K149">
            <v>1.3163935023529236</v>
          </cell>
          <cell r="S149">
            <v>40</v>
          </cell>
        </row>
        <row r="150">
          <cell r="K150">
            <v>0.32807287807294111</v>
          </cell>
          <cell r="S150">
            <v>40</v>
          </cell>
        </row>
        <row r="151">
          <cell r="K151">
            <v>1.8134001827197559</v>
          </cell>
          <cell r="S151">
            <v>40</v>
          </cell>
        </row>
        <row r="152">
          <cell r="K152">
            <v>6.3230896662713976</v>
          </cell>
          <cell r="S152">
            <v>40</v>
          </cell>
        </row>
        <row r="153">
          <cell r="K153">
            <v>-2.2243137842035345</v>
          </cell>
          <cell r="S153">
            <v>40</v>
          </cell>
        </row>
        <row r="154">
          <cell r="K154">
            <v>-0.93588801281503298</v>
          </cell>
          <cell r="S154">
            <v>40</v>
          </cell>
        </row>
        <row r="155">
          <cell r="K155">
            <v>79.163302363132658</v>
          </cell>
          <cell r="S155">
            <v>40</v>
          </cell>
        </row>
        <row r="156">
          <cell r="K156">
            <v>-0.81896543731111571</v>
          </cell>
          <cell r="S156">
            <v>40</v>
          </cell>
        </row>
        <row r="157">
          <cell r="K157">
            <v>-9.5380762329393159E-2</v>
          </cell>
          <cell r="S157">
            <v>40</v>
          </cell>
        </row>
        <row r="158">
          <cell r="K158">
            <v>-1.0113899071116947</v>
          </cell>
          <cell r="S158">
            <v>40</v>
          </cell>
        </row>
        <row r="159">
          <cell r="K159">
            <v>2.8995864512877607</v>
          </cell>
          <cell r="S159">
            <v>40</v>
          </cell>
        </row>
        <row r="160">
          <cell r="K160">
            <v>178.93194909236774</v>
          </cell>
          <cell r="S160">
            <v>40</v>
          </cell>
        </row>
        <row r="161">
          <cell r="K161">
            <v>-7.6086268475284616E-2</v>
          </cell>
          <cell r="S161">
            <v>40</v>
          </cell>
        </row>
        <row r="162">
          <cell r="K162">
            <v>1.4438910351190508</v>
          </cell>
          <cell r="S162">
            <v>40</v>
          </cell>
        </row>
        <row r="163">
          <cell r="K163">
            <v>-9.1990369359839189E-2</v>
          </cell>
          <cell r="S163">
            <v>40</v>
          </cell>
        </row>
        <row r="164">
          <cell r="K164">
            <v>2.4692415311620808</v>
          </cell>
          <cell r="S164">
            <v>40</v>
          </cell>
        </row>
        <row r="165">
          <cell r="K165">
            <v>-6.1945561538489187E-2</v>
          </cell>
          <cell r="S165">
            <v>40</v>
          </cell>
        </row>
        <row r="166">
          <cell r="K166">
            <v>-6.7619759915235736E-2</v>
          </cell>
          <cell r="S166">
            <v>40</v>
          </cell>
        </row>
        <row r="167">
          <cell r="K167">
            <v>-0.10804167818159645</v>
          </cell>
          <cell r="S167">
            <v>40</v>
          </cell>
        </row>
        <row r="168">
          <cell r="K168">
            <v>-1.0479239623029184</v>
          </cell>
          <cell r="S168">
            <v>40</v>
          </cell>
        </row>
        <row r="169">
          <cell r="K169">
            <v>-0.25172140322308029</v>
          </cell>
          <cell r="S169">
            <v>40</v>
          </cell>
        </row>
        <row r="170">
          <cell r="K170">
            <v>-0.98417078321667684</v>
          </cell>
          <cell r="S170">
            <v>40</v>
          </cell>
        </row>
        <row r="171">
          <cell r="K171">
            <v>-1.0067097109782013</v>
          </cell>
          <cell r="S171">
            <v>40</v>
          </cell>
        </row>
        <row r="172">
          <cell r="K172">
            <v>-0.97915871204457772</v>
          </cell>
          <cell r="S172">
            <v>40</v>
          </cell>
        </row>
        <row r="173">
          <cell r="K173">
            <v>-0.44418107905006099</v>
          </cell>
          <cell r="S173">
            <v>40</v>
          </cell>
        </row>
        <row r="174">
          <cell r="K174">
            <v>0.17163384498084325</v>
          </cell>
          <cell r="S174">
            <v>40</v>
          </cell>
        </row>
        <row r="175">
          <cell r="K175">
            <v>0.20179073154007582</v>
          </cell>
          <cell r="S175">
            <v>40</v>
          </cell>
        </row>
        <row r="176">
          <cell r="K176">
            <v>-3.6748187341994282E-2</v>
          </cell>
          <cell r="S176">
            <v>40</v>
          </cell>
        </row>
        <row r="177">
          <cell r="K177">
            <v>1.6687627233592952</v>
          </cell>
          <cell r="S177">
            <v>40</v>
          </cell>
        </row>
        <row r="178">
          <cell r="K178">
            <v>0.26503458575783573</v>
          </cell>
          <cell r="S178">
            <v>40</v>
          </cell>
        </row>
        <row r="179">
          <cell r="K179">
            <v>-1.0223073055516634</v>
          </cell>
          <cell r="S179">
            <v>40</v>
          </cell>
        </row>
        <row r="180">
          <cell r="K180">
            <v>-1.1042380406262879</v>
          </cell>
          <cell r="S180">
            <v>40</v>
          </cell>
        </row>
        <row r="181">
          <cell r="K181">
            <v>0.3548688116707292</v>
          </cell>
          <cell r="S181">
            <v>40</v>
          </cell>
        </row>
        <row r="182">
          <cell r="K182">
            <v>-0.9597717468047946</v>
          </cell>
          <cell r="S182">
            <v>40</v>
          </cell>
        </row>
        <row r="183">
          <cell r="K183">
            <v>-0.94620371296867534</v>
          </cell>
          <cell r="S183">
            <v>40</v>
          </cell>
        </row>
        <row r="184">
          <cell r="K184">
            <v>14.79782628803472</v>
          </cell>
          <cell r="S184">
            <v>40</v>
          </cell>
        </row>
        <row r="185">
          <cell r="K185">
            <v>-0.9495116829953979</v>
          </cell>
          <cell r="S185">
            <v>40</v>
          </cell>
        </row>
        <row r="186">
          <cell r="K186">
            <v>-0.81948337868523424</v>
          </cell>
          <cell r="S186">
            <v>40</v>
          </cell>
        </row>
        <row r="187">
          <cell r="K187">
            <v>1.9942657943849231</v>
          </cell>
          <cell r="S187">
            <v>40</v>
          </cell>
        </row>
        <row r="188">
          <cell r="K188">
            <v>2.611731166853676</v>
          </cell>
          <cell r="S188">
            <v>40</v>
          </cell>
        </row>
        <row r="189">
          <cell r="K189">
            <v>-6.4794224211194504E-2</v>
          </cell>
          <cell r="S189">
            <v>40</v>
          </cell>
        </row>
        <row r="190">
          <cell r="K190">
            <v>24.487593332804877</v>
          </cell>
          <cell r="S190">
            <v>40</v>
          </cell>
        </row>
        <row r="191">
          <cell r="K191">
            <v>-0.8529114077306803</v>
          </cell>
          <cell r="S191">
            <v>40</v>
          </cell>
        </row>
        <row r="192">
          <cell r="K192">
            <v>-1.1037386808397821E-2</v>
          </cell>
          <cell r="S192">
            <v>40</v>
          </cell>
        </row>
        <row r="193">
          <cell r="K193">
            <v>-0.1056041795418301</v>
          </cell>
          <cell r="S193">
            <v>40</v>
          </cell>
        </row>
        <row r="194">
          <cell r="K194">
            <v>0.38626430549613544</v>
          </cell>
          <cell r="S194">
            <v>40</v>
          </cell>
        </row>
        <row r="195">
          <cell r="K195">
            <v>-2.1596685937867393</v>
          </cell>
          <cell r="S195">
            <v>40</v>
          </cell>
        </row>
        <row r="196">
          <cell r="K196">
            <v>-2.2064421850334548</v>
          </cell>
          <cell r="S196">
            <v>40</v>
          </cell>
        </row>
        <row r="197">
          <cell r="K197">
            <v>-0.78745961241296036</v>
          </cell>
          <cell r="S197">
            <v>40</v>
          </cell>
        </row>
        <row r="198">
          <cell r="K198">
            <v>3.6221845823125792E-2</v>
          </cell>
          <cell r="S198">
            <v>40</v>
          </cell>
        </row>
        <row r="199">
          <cell r="K199">
            <v>0.99968944360724066</v>
          </cell>
          <cell r="S199">
            <v>40</v>
          </cell>
        </row>
        <row r="200">
          <cell r="K200">
            <v>3.3596545398858653E-3</v>
          </cell>
          <cell r="S200">
            <v>40</v>
          </cell>
        </row>
        <row r="201">
          <cell r="K201">
            <v>-4.1965438419170831E-2</v>
          </cell>
          <cell r="S201">
            <v>40</v>
          </cell>
        </row>
        <row r="202">
          <cell r="K202">
            <v>-0.85285556449451583</v>
          </cell>
          <cell r="S202">
            <v>40</v>
          </cell>
        </row>
        <row r="203">
          <cell r="K203">
            <v>-0.1797827642386132</v>
          </cell>
          <cell r="S203">
            <v>40</v>
          </cell>
        </row>
        <row r="204">
          <cell r="K204">
            <v>-0.92776102228888846</v>
          </cell>
          <cell r="S204">
            <v>40</v>
          </cell>
        </row>
        <row r="205">
          <cell r="K205">
            <v>-0.26960442373863558</v>
          </cell>
          <cell r="S205">
            <v>40</v>
          </cell>
        </row>
        <row r="206">
          <cell r="K206">
            <v>-1.1411210594535701</v>
          </cell>
          <cell r="S206">
            <v>40</v>
          </cell>
        </row>
        <row r="207">
          <cell r="K207">
            <v>-0.95956578926071923</v>
          </cell>
          <cell r="S207">
            <v>40</v>
          </cell>
        </row>
        <row r="208">
          <cell r="K208">
            <v>-0.75304855063952236</v>
          </cell>
          <cell r="S208">
            <v>40</v>
          </cell>
        </row>
        <row r="209">
          <cell r="K209">
            <v>-1.1073831992292384</v>
          </cell>
          <cell r="S209">
            <v>40</v>
          </cell>
        </row>
        <row r="210">
          <cell r="K210">
            <v>-0.79519587332999575</v>
          </cell>
          <cell r="S210">
            <v>40</v>
          </cell>
        </row>
        <row r="211">
          <cell r="K211">
            <v>-1.3173557954580226E-2</v>
          </cell>
          <cell r="S211">
            <v>40</v>
          </cell>
        </row>
        <row r="212">
          <cell r="K212">
            <v>-0.10883773650500553</v>
          </cell>
          <cell r="S212">
            <v>40</v>
          </cell>
        </row>
        <row r="213">
          <cell r="K213">
            <v>-8.9813933811774174E-2</v>
          </cell>
          <cell r="S213">
            <v>40</v>
          </cell>
        </row>
        <row r="214">
          <cell r="K214">
            <v>0.44954739023095663</v>
          </cell>
          <cell r="S214">
            <v>40</v>
          </cell>
        </row>
        <row r="215">
          <cell r="K215">
            <v>1.0844142808420469</v>
          </cell>
          <cell r="S215">
            <v>40</v>
          </cell>
        </row>
        <row r="216">
          <cell r="K216">
            <v>1.8103650549128316E-3</v>
          </cell>
          <cell r="S216">
            <v>40</v>
          </cell>
        </row>
        <row r="217">
          <cell r="K217">
            <v>-2.2286302364495101</v>
          </cell>
          <cell r="S217">
            <v>40</v>
          </cell>
        </row>
        <row r="218">
          <cell r="K218">
            <v>-0.73283080033745562</v>
          </cell>
          <cell r="S218">
            <v>40</v>
          </cell>
        </row>
        <row r="219">
          <cell r="K219">
            <v>0.4488672802453092</v>
          </cell>
          <cell r="S219">
            <v>40</v>
          </cell>
        </row>
        <row r="220">
          <cell r="K220">
            <v>0.48120132142315641</v>
          </cell>
          <cell r="S220">
            <v>40</v>
          </cell>
        </row>
        <row r="221">
          <cell r="K221">
            <v>-3.0966877984242629E-4</v>
          </cell>
          <cell r="S221">
            <v>40</v>
          </cell>
        </row>
        <row r="222">
          <cell r="K222">
            <v>-0.11596335810852325</v>
          </cell>
          <cell r="S222">
            <v>40</v>
          </cell>
        </row>
        <row r="223">
          <cell r="K223">
            <v>-0.11999200579377312</v>
          </cell>
          <cell r="S223">
            <v>40</v>
          </cell>
        </row>
        <row r="224">
          <cell r="K224">
            <v>-0.12744871872030325</v>
          </cell>
          <cell r="S224">
            <v>40</v>
          </cell>
        </row>
        <row r="225">
          <cell r="K225">
            <v>-0.33726132315918439</v>
          </cell>
          <cell r="S225">
            <v>40</v>
          </cell>
        </row>
        <row r="226">
          <cell r="K226">
            <v>-0.11991277762293906</v>
          </cell>
          <cell r="S226">
            <v>40</v>
          </cell>
        </row>
        <row r="227">
          <cell r="K227">
            <v>37.835100913382121</v>
          </cell>
          <cell r="S227">
            <v>40</v>
          </cell>
        </row>
        <row r="228">
          <cell r="K228">
            <v>-0.13012864041934022</v>
          </cell>
          <cell r="S228">
            <v>40</v>
          </cell>
        </row>
        <row r="229">
          <cell r="K229">
            <v>-9.4952912467137482E-2</v>
          </cell>
          <cell r="S229">
            <v>40</v>
          </cell>
        </row>
        <row r="230">
          <cell r="K230">
            <v>3.2516736511736135</v>
          </cell>
          <cell r="S230">
            <v>40</v>
          </cell>
        </row>
        <row r="231">
          <cell r="K231">
            <v>-0.30447761114192362</v>
          </cell>
          <cell r="S231">
            <v>40</v>
          </cell>
        </row>
        <row r="232">
          <cell r="K232">
            <v>-0.14616108728653768</v>
          </cell>
          <cell r="S232">
            <v>40</v>
          </cell>
        </row>
        <row r="233">
          <cell r="K233">
            <v>-3.1249591661329588E-4</v>
          </cell>
          <cell r="S233">
            <v>40</v>
          </cell>
        </row>
        <row r="234">
          <cell r="K234">
            <v>0.3615927557836302</v>
          </cell>
          <cell r="S234">
            <v>40</v>
          </cell>
        </row>
        <row r="235">
          <cell r="K235">
            <v>0.81028142080492538</v>
          </cell>
          <cell r="S235">
            <v>40</v>
          </cell>
        </row>
        <row r="236">
          <cell r="K236">
            <v>1.9822595354855486</v>
          </cell>
          <cell r="S236">
            <v>40</v>
          </cell>
        </row>
        <row r="237">
          <cell r="K237">
            <v>-2.2457134142280815</v>
          </cell>
          <cell r="S237">
            <v>40</v>
          </cell>
        </row>
        <row r="238">
          <cell r="K238">
            <v>-2.4201219793020097</v>
          </cell>
          <cell r="S238">
            <v>40</v>
          </cell>
        </row>
        <row r="239">
          <cell r="K239">
            <v>0.18813775052167739</v>
          </cell>
          <cell r="S239">
            <v>40</v>
          </cell>
        </row>
        <row r="240">
          <cell r="K240">
            <v>-8.0625441882371626E-2</v>
          </cell>
          <cell r="S240">
            <v>40</v>
          </cell>
        </row>
        <row r="241">
          <cell r="K241">
            <v>-7.5360543315604503E-2</v>
          </cell>
          <cell r="S241">
            <v>40</v>
          </cell>
        </row>
        <row r="242">
          <cell r="K242">
            <v>-5.0308255762493187E-4</v>
          </cell>
          <cell r="S242">
            <v>40</v>
          </cell>
        </row>
        <row r="243">
          <cell r="K243">
            <v>-7.9903473976416409E-2</v>
          </cell>
          <cell r="S243">
            <v>40</v>
          </cell>
        </row>
        <row r="244">
          <cell r="K244">
            <v>-8.0192273905216466E-2</v>
          </cell>
          <cell r="S244">
            <v>40</v>
          </cell>
        </row>
        <row r="245">
          <cell r="K245">
            <v>-1.8441153814420574E-2</v>
          </cell>
          <cell r="S245">
            <v>40</v>
          </cell>
        </row>
        <row r="246">
          <cell r="K246">
            <v>-9.4997413534861047E-2</v>
          </cell>
          <cell r="S246">
            <v>40</v>
          </cell>
        </row>
        <row r="247">
          <cell r="K247">
            <v>-8.7813530685219923E-2</v>
          </cell>
          <cell r="S247">
            <v>40</v>
          </cell>
        </row>
        <row r="248">
          <cell r="K248">
            <v>-8.9604754788005725E-2</v>
          </cell>
          <cell r="S248">
            <v>40</v>
          </cell>
        </row>
        <row r="249">
          <cell r="K249">
            <v>0.29597379329900114</v>
          </cell>
          <cell r="S249">
            <v>40</v>
          </cell>
        </row>
        <row r="250">
          <cell r="K250">
            <v>-9.4643201530328833E-2</v>
          </cell>
          <cell r="S250">
            <v>40</v>
          </cell>
        </row>
        <row r="251">
          <cell r="K251">
            <v>-0.33865362130031273</v>
          </cell>
          <cell r="S251">
            <v>40</v>
          </cell>
        </row>
        <row r="252">
          <cell r="K252">
            <v>-0.20349334196953767</v>
          </cell>
          <cell r="S252">
            <v>40</v>
          </cell>
        </row>
        <row r="253">
          <cell r="K253">
            <v>5.0712910451434424E-2</v>
          </cell>
          <cell r="S253">
            <v>40</v>
          </cell>
        </row>
        <row r="254">
          <cell r="K254">
            <v>-0.1188381227946517</v>
          </cell>
          <cell r="S254">
            <v>40</v>
          </cell>
        </row>
        <row r="255">
          <cell r="K255">
            <v>1.0468734192902016</v>
          </cell>
          <cell r="S255">
            <v>40</v>
          </cell>
        </row>
        <row r="256">
          <cell r="K256">
            <v>1.320767314772451</v>
          </cell>
          <cell r="S256">
            <v>40</v>
          </cell>
        </row>
        <row r="257">
          <cell r="K257">
            <v>-0.7468306904730494</v>
          </cell>
          <cell r="S257">
            <v>40</v>
          </cell>
        </row>
        <row r="258">
          <cell r="K258">
            <v>9.4674261641537652E-4</v>
          </cell>
          <cell r="S258">
            <v>40</v>
          </cell>
        </row>
        <row r="259">
          <cell r="K259">
            <v>-1.9195585734287377</v>
          </cell>
          <cell r="S259">
            <v>40</v>
          </cell>
        </row>
        <row r="260">
          <cell r="K260">
            <v>-0.24995786284065122</v>
          </cell>
          <cell r="S260">
            <v>40</v>
          </cell>
        </row>
        <row r="261">
          <cell r="K261">
            <v>-0.22666544476001591</v>
          </cell>
          <cell r="S261">
            <v>40</v>
          </cell>
        </row>
        <row r="262">
          <cell r="K262">
            <v>9.6778089100289524E-2</v>
          </cell>
          <cell r="S262">
            <v>40</v>
          </cell>
        </row>
        <row r="263">
          <cell r="K263">
            <v>-0.17495488050529176</v>
          </cell>
          <cell r="S263">
            <v>40</v>
          </cell>
        </row>
        <row r="264">
          <cell r="K264">
            <v>-0.11911300450045385</v>
          </cell>
          <cell r="S264">
            <v>40</v>
          </cell>
        </row>
        <row r="265">
          <cell r="K265">
            <v>-0.1195294114825807</v>
          </cell>
          <cell r="S265">
            <v>40</v>
          </cell>
        </row>
        <row r="266">
          <cell r="K266">
            <v>-0.13099493028991757</v>
          </cell>
          <cell r="S266">
            <v>40</v>
          </cell>
        </row>
        <row r="267">
          <cell r="K267">
            <v>-0.12846615028746655</v>
          </cell>
          <cell r="S267">
            <v>40</v>
          </cell>
        </row>
        <row r="268">
          <cell r="K268">
            <v>-0.11821758467415835</v>
          </cell>
          <cell r="S268">
            <v>40</v>
          </cell>
        </row>
        <row r="269">
          <cell r="K269">
            <v>-0.51092498392647645</v>
          </cell>
          <cell r="S269">
            <v>40</v>
          </cell>
        </row>
        <row r="270">
          <cell r="K270">
            <v>-0.50726770814770294</v>
          </cell>
          <cell r="S270">
            <v>40</v>
          </cell>
        </row>
        <row r="271">
          <cell r="K271">
            <v>6.3178039186048876E-2</v>
          </cell>
          <cell r="S271">
            <v>40</v>
          </cell>
        </row>
        <row r="272">
          <cell r="K272">
            <v>-8.3858125175169551E-2</v>
          </cell>
          <cell r="S272">
            <v>40</v>
          </cell>
        </row>
        <row r="273">
          <cell r="K273">
            <v>-0.40466736744551646</v>
          </cell>
          <cell r="S273">
            <v>40</v>
          </cell>
        </row>
        <row r="274">
          <cell r="K274">
            <v>4.8409002300443815E-3</v>
          </cell>
          <cell r="S274">
            <v>40</v>
          </cell>
        </row>
        <row r="275">
          <cell r="K275">
            <v>-1.007710436865179</v>
          </cell>
          <cell r="S275">
            <v>40</v>
          </cell>
        </row>
        <row r="276">
          <cell r="K276">
            <v>33.834624761067261</v>
          </cell>
          <cell r="S276">
            <v>40</v>
          </cell>
        </row>
        <row r="277">
          <cell r="K277">
            <v>29.062872204329874</v>
          </cell>
          <cell r="S277">
            <v>40</v>
          </cell>
        </row>
        <row r="278">
          <cell r="K278">
            <v>-0.78472994412187813</v>
          </cell>
          <cell r="S278">
            <v>40</v>
          </cell>
        </row>
        <row r="279">
          <cell r="K279">
            <v>-0.64041828244354015</v>
          </cell>
          <cell r="S279">
            <v>40</v>
          </cell>
        </row>
        <row r="280">
          <cell r="K280">
            <v>-0.59125992541319283</v>
          </cell>
          <cell r="S280">
            <v>40</v>
          </cell>
        </row>
        <row r="281">
          <cell r="K281">
            <v>-1.078171036493613</v>
          </cell>
          <cell r="S281">
            <v>40</v>
          </cell>
        </row>
        <row r="282">
          <cell r="K282">
            <v>-0.86949371223429317</v>
          </cell>
          <cell r="S282">
            <v>40</v>
          </cell>
        </row>
        <row r="283">
          <cell r="K283">
            <v>-0.75408280211127332</v>
          </cell>
          <cell r="S283">
            <v>40</v>
          </cell>
        </row>
        <row r="284">
          <cell r="K284">
            <v>-1.2040158103292855</v>
          </cell>
          <cell r="S284">
            <v>40</v>
          </cell>
        </row>
        <row r="285">
          <cell r="K285">
            <v>-6.7451837110784696E-4</v>
          </cell>
          <cell r="S285">
            <v>40</v>
          </cell>
        </row>
        <row r="286">
          <cell r="K286">
            <v>4.2402853088642889E-2</v>
          </cell>
          <cell r="S286">
            <v>40</v>
          </cell>
        </row>
        <row r="287">
          <cell r="K287">
            <v>0.31034413564108926</v>
          </cell>
          <cell r="S287">
            <v>40</v>
          </cell>
        </row>
        <row r="288">
          <cell r="K288">
            <v>24.761388108908307</v>
          </cell>
          <cell r="S288">
            <v>40</v>
          </cell>
        </row>
        <row r="289">
          <cell r="K289">
            <v>181.25368504619362</v>
          </cell>
          <cell r="S289">
            <v>40</v>
          </cell>
        </row>
        <row r="290">
          <cell r="K290">
            <v>0.9401460271698977</v>
          </cell>
          <cell r="S290">
            <v>40</v>
          </cell>
        </row>
        <row r="291">
          <cell r="K291">
            <v>3.3425197995239877</v>
          </cell>
          <cell r="S291">
            <v>40</v>
          </cell>
        </row>
        <row r="292">
          <cell r="K292">
            <v>-0.89862363984553073</v>
          </cell>
          <cell r="S292">
            <v>40</v>
          </cell>
        </row>
        <row r="293">
          <cell r="K293">
            <v>-0.21202581811462234</v>
          </cell>
          <cell r="S293">
            <v>40</v>
          </cell>
        </row>
        <row r="294">
          <cell r="K294">
            <v>-3.8483821817341296E-4</v>
          </cell>
          <cell r="S294">
            <v>40</v>
          </cell>
        </row>
        <row r="295">
          <cell r="K295">
            <v>-0.10541807973726079</v>
          </cell>
          <cell r="S295">
            <v>40</v>
          </cell>
        </row>
        <row r="296">
          <cell r="K296">
            <v>0.46163284223376855</v>
          </cell>
          <cell r="S296">
            <v>40</v>
          </cell>
        </row>
        <row r="297">
          <cell r="K297">
            <v>0.61594863120601495</v>
          </cell>
          <cell r="S297">
            <v>40</v>
          </cell>
        </row>
        <row r="298">
          <cell r="K298">
            <v>0.58196801579703228</v>
          </cell>
          <cell r="S298">
            <v>40</v>
          </cell>
        </row>
        <row r="299">
          <cell r="K299">
            <v>25.022231403319804</v>
          </cell>
          <cell r="S299">
            <v>40</v>
          </cell>
        </row>
        <row r="300">
          <cell r="K300">
            <v>0.33050023172750509</v>
          </cell>
          <cell r="S300">
            <v>40</v>
          </cell>
        </row>
        <row r="301">
          <cell r="K301">
            <v>5.2409858923565107</v>
          </cell>
          <cell r="S301">
            <v>40</v>
          </cell>
        </row>
        <row r="302">
          <cell r="K302">
            <v>-0.76895638534171185</v>
          </cell>
          <cell r="S302">
            <v>40</v>
          </cell>
        </row>
        <row r="303">
          <cell r="K303">
            <v>0.47185397529513229</v>
          </cell>
          <cell r="S303">
            <v>40</v>
          </cell>
        </row>
        <row r="304">
          <cell r="K304">
            <v>-0.63589142294406853</v>
          </cell>
          <cell r="S304">
            <v>40</v>
          </cell>
        </row>
        <row r="305">
          <cell r="K305">
            <v>2.6737725779728008</v>
          </cell>
          <cell r="S305">
            <v>40</v>
          </cell>
        </row>
        <row r="306">
          <cell r="K306">
            <v>-0.61042085255646439</v>
          </cell>
          <cell r="S306">
            <v>40</v>
          </cell>
        </row>
        <row r="307">
          <cell r="K307">
            <v>-0.42611612761024836</v>
          </cell>
          <cell r="S307">
            <v>40</v>
          </cell>
        </row>
        <row r="308">
          <cell r="K308">
            <v>-1.0763213240180125</v>
          </cell>
          <cell r="S308">
            <v>40</v>
          </cell>
        </row>
        <row r="309">
          <cell r="K309">
            <v>0.54395291958238601</v>
          </cell>
          <cell r="S309">
            <v>40</v>
          </cell>
        </row>
        <row r="310">
          <cell r="K310">
            <v>-0.85711572305327399</v>
          </cell>
          <cell r="S310">
            <v>40</v>
          </cell>
        </row>
        <row r="311">
          <cell r="K311">
            <v>6.1160388089457556E-2</v>
          </cell>
          <cell r="S311">
            <v>40</v>
          </cell>
        </row>
        <row r="312">
          <cell r="K312">
            <v>-0.74749141787074247</v>
          </cell>
          <cell r="S312">
            <v>40</v>
          </cell>
        </row>
        <row r="313">
          <cell r="K313">
            <v>0.74918890300205632</v>
          </cell>
          <cell r="S313">
            <v>40</v>
          </cell>
        </row>
        <row r="314">
          <cell r="K314">
            <v>-1.2123036827688334</v>
          </cell>
          <cell r="S314">
            <v>40</v>
          </cell>
        </row>
        <row r="315">
          <cell r="K315">
            <v>-3.6940192481094077E-4</v>
          </cell>
          <cell r="S315">
            <v>40</v>
          </cell>
        </row>
        <row r="316">
          <cell r="K316">
            <v>-1.3652717040862778</v>
          </cell>
          <cell r="S316">
            <v>40</v>
          </cell>
        </row>
        <row r="317">
          <cell r="K317">
            <v>-1.218682887382069</v>
          </cell>
          <cell r="S317">
            <v>40</v>
          </cell>
        </row>
        <row r="318">
          <cell r="K318">
            <v>3.9940521568483718E-2</v>
          </cell>
          <cell r="S318">
            <v>40</v>
          </cell>
        </row>
        <row r="319">
          <cell r="K319">
            <v>-0.31936187954579748</v>
          </cell>
          <cell r="S319">
            <v>40</v>
          </cell>
        </row>
        <row r="320">
          <cell r="K320">
            <v>0.37053276146012637</v>
          </cell>
          <cell r="S320">
            <v>40</v>
          </cell>
        </row>
        <row r="321">
          <cell r="K321">
            <v>-1.6886959850671772</v>
          </cell>
          <cell r="S321">
            <v>40</v>
          </cell>
        </row>
        <row r="322">
          <cell r="K322">
            <v>-4.8271248946883658E-2</v>
          </cell>
          <cell r="S322">
            <v>40</v>
          </cell>
        </row>
        <row r="323">
          <cell r="K323">
            <v>-9.1650080464665079E-2</v>
          </cell>
          <cell r="S323">
            <v>40</v>
          </cell>
        </row>
        <row r="324">
          <cell r="K324">
            <v>174.69319994712444</v>
          </cell>
          <cell r="S324">
            <v>40</v>
          </cell>
        </row>
        <row r="325">
          <cell r="K325">
            <v>-0.13259167255096496</v>
          </cell>
          <cell r="S325">
            <v>40</v>
          </cell>
        </row>
        <row r="326">
          <cell r="K326">
            <v>-0.18804605079845751</v>
          </cell>
          <cell r="S326">
            <v>40</v>
          </cell>
        </row>
        <row r="327">
          <cell r="K327">
            <v>-8.1166814368854659E-2</v>
          </cell>
          <cell r="S327">
            <v>40</v>
          </cell>
        </row>
        <row r="328">
          <cell r="K328">
            <v>-0.23067312995804723</v>
          </cell>
          <cell r="S328">
            <v>40</v>
          </cell>
        </row>
        <row r="329">
          <cell r="K329">
            <v>-0.10004190455205254</v>
          </cell>
          <cell r="S329">
            <v>40</v>
          </cell>
        </row>
        <row r="330">
          <cell r="K330">
            <v>14.0579354206122</v>
          </cell>
          <cell r="S330">
            <v>40</v>
          </cell>
        </row>
        <row r="331">
          <cell r="K331">
            <v>-0.18972431691717923</v>
          </cell>
          <cell r="S331">
            <v>40</v>
          </cell>
        </row>
        <row r="332">
          <cell r="K332">
            <v>-0.1780386433068358</v>
          </cell>
          <cell r="S332">
            <v>40</v>
          </cell>
        </row>
        <row r="333">
          <cell r="K333">
            <v>-8.9236750139360596E-2</v>
          </cell>
          <cell r="S333">
            <v>40</v>
          </cell>
        </row>
        <row r="334">
          <cell r="K334">
            <v>-0.94338461987536026</v>
          </cell>
          <cell r="S334">
            <v>40</v>
          </cell>
        </row>
        <row r="335">
          <cell r="K335">
            <v>-0.2790682778635879</v>
          </cell>
          <cell r="S335">
            <v>40</v>
          </cell>
        </row>
        <row r="336">
          <cell r="K336">
            <v>-0.32487279502958627</v>
          </cell>
          <cell r="S336">
            <v>40</v>
          </cell>
        </row>
        <row r="337">
          <cell r="K337">
            <v>0.29647433885083774</v>
          </cell>
          <cell r="S337">
            <v>40</v>
          </cell>
        </row>
        <row r="338">
          <cell r="K338">
            <v>0.32737090276731351</v>
          </cell>
          <cell r="S338">
            <v>40</v>
          </cell>
        </row>
        <row r="339">
          <cell r="K339">
            <v>0.25894159040088266</v>
          </cell>
          <cell r="S339">
            <v>40</v>
          </cell>
        </row>
        <row r="340">
          <cell r="K340">
            <v>0.75498718490609551</v>
          </cell>
          <cell r="S340">
            <v>40</v>
          </cell>
        </row>
        <row r="341">
          <cell r="K341">
            <v>-0.80710517779917734</v>
          </cell>
          <cell r="S341">
            <v>40</v>
          </cell>
        </row>
        <row r="342">
          <cell r="K342">
            <v>-0.67815074627394489</v>
          </cell>
          <cell r="S342">
            <v>40</v>
          </cell>
        </row>
        <row r="343">
          <cell r="K343">
            <v>-0.61689331232643829</v>
          </cell>
          <cell r="S343">
            <v>40</v>
          </cell>
        </row>
        <row r="344">
          <cell r="K344">
            <v>-1.0471668110588153</v>
          </cell>
          <cell r="S344">
            <v>40</v>
          </cell>
        </row>
        <row r="345">
          <cell r="K345">
            <v>-0.86070100952801021</v>
          </cell>
          <cell r="S345">
            <v>40</v>
          </cell>
        </row>
        <row r="346">
          <cell r="K346">
            <v>-0.75393014795471114</v>
          </cell>
          <cell r="S346">
            <v>40</v>
          </cell>
        </row>
        <row r="347">
          <cell r="K347">
            <v>-1.213384282266402</v>
          </cell>
          <cell r="S347">
            <v>40</v>
          </cell>
        </row>
        <row r="348">
          <cell r="K348">
            <v>-1.3619968335204837</v>
          </cell>
          <cell r="S348">
            <v>40</v>
          </cell>
        </row>
        <row r="349">
          <cell r="K349">
            <v>8.4586741256982116E-3</v>
          </cell>
          <cell r="S349">
            <v>40</v>
          </cell>
        </row>
        <row r="350">
          <cell r="K350">
            <v>22.333966519591119</v>
          </cell>
          <cell r="S350">
            <v>40</v>
          </cell>
        </row>
        <row r="351">
          <cell r="K351">
            <v>0.4343317882252915</v>
          </cell>
          <cell r="S351">
            <v>40</v>
          </cell>
        </row>
        <row r="352">
          <cell r="K352">
            <v>3.720589872027023</v>
          </cell>
          <cell r="S352">
            <v>40</v>
          </cell>
        </row>
        <row r="353">
          <cell r="K353">
            <v>0.75545134983278828</v>
          </cell>
          <cell r="S353">
            <v>40</v>
          </cell>
        </row>
        <row r="354">
          <cell r="K354">
            <v>-0.33410257541981347</v>
          </cell>
          <cell r="S354">
            <v>40</v>
          </cell>
        </row>
        <row r="355">
          <cell r="K355">
            <v>-0.11008378875404132</v>
          </cell>
          <cell r="S355">
            <v>40</v>
          </cell>
        </row>
        <row r="356">
          <cell r="K356">
            <v>283.6120461329599</v>
          </cell>
          <cell r="S356">
            <v>40</v>
          </cell>
        </row>
        <row r="357">
          <cell r="K357">
            <v>-0.89801301282677226</v>
          </cell>
          <cell r="S357">
            <v>40</v>
          </cell>
        </row>
        <row r="358">
          <cell r="K358">
            <v>-0.39903122493654253</v>
          </cell>
          <cell r="S358">
            <v>40</v>
          </cell>
        </row>
        <row r="359">
          <cell r="K359">
            <v>-0.97860389790667945</v>
          </cell>
          <cell r="S359">
            <v>40</v>
          </cell>
        </row>
        <row r="360">
          <cell r="K360">
            <v>-0.98886707705981169</v>
          </cell>
          <cell r="S360">
            <v>40</v>
          </cell>
        </row>
        <row r="361">
          <cell r="K361">
            <v>-0.13388123234105806</v>
          </cell>
          <cell r="S361">
            <v>40</v>
          </cell>
        </row>
        <row r="362">
          <cell r="K362">
            <v>-0.88894531720308878</v>
          </cell>
          <cell r="S362">
            <v>40</v>
          </cell>
        </row>
        <row r="363">
          <cell r="K363">
            <v>-0.36592924100683122</v>
          </cell>
          <cell r="S363">
            <v>40</v>
          </cell>
        </row>
        <row r="364">
          <cell r="K364">
            <v>0.42729916219335395</v>
          </cell>
          <cell r="S364">
            <v>40</v>
          </cell>
        </row>
        <row r="365">
          <cell r="K365">
            <v>-1.5403211794906775</v>
          </cell>
          <cell r="S365">
            <v>40</v>
          </cell>
        </row>
        <row r="366">
          <cell r="K366">
            <v>-0.81696786004569322</v>
          </cell>
          <cell r="S366">
            <v>40</v>
          </cell>
        </row>
        <row r="367">
          <cell r="K367">
            <v>-0.69715492466923601</v>
          </cell>
          <cell r="S367">
            <v>40</v>
          </cell>
        </row>
        <row r="368">
          <cell r="K368">
            <v>-1.5240396209755881E-2</v>
          </cell>
          <cell r="S368">
            <v>40</v>
          </cell>
        </row>
        <row r="369">
          <cell r="K369">
            <v>-0.19706999191114596</v>
          </cell>
          <cell r="S369">
            <v>40</v>
          </cell>
        </row>
        <row r="370">
          <cell r="K370">
            <v>-0.11646575391208926</v>
          </cell>
          <cell r="S370">
            <v>40</v>
          </cell>
        </row>
        <row r="371">
          <cell r="K371">
            <v>-1.0454765079233082</v>
          </cell>
          <cell r="S371">
            <v>40</v>
          </cell>
        </row>
        <row r="372">
          <cell r="K372">
            <v>-0.95667634062957274</v>
          </cell>
          <cell r="S372">
            <v>40</v>
          </cell>
        </row>
        <row r="373">
          <cell r="K373">
            <v>-0.29977790450255498</v>
          </cell>
          <cell r="S373">
            <v>40</v>
          </cell>
        </row>
        <row r="374">
          <cell r="K374">
            <v>-1.1562300952116422</v>
          </cell>
          <cell r="S374">
            <v>40</v>
          </cell>
        </row>
        <row r="375">
          <cell r="K375">
            <v>-0.91066402172614025</v>
          </cell>
          <cell r="S375">
            <v>40</v>
          </cell>
        </row>
        <row r="376">
          <cell r="K376">
            <v>-0.56811085308775566</v>
          </cell>
          <cell r="S376">
            <v>40</v>
          </cell>
        </row>
        <row r="377">
          <cell r="K377">
            <v>-1.0949789912997336</v>
          </cell>
          <cell r="S377">
            <v>40</v>
          </cell>
        </row>
        <row r="378">
          <cell r="K378">
            <v>1.7805334098529599</v>
          </cell>
          <cell r="S378">
            <v>40</v>
          </cell>
        </row>
        <row r="379">
          <cell r="K379">
            <v>4.4991081497165672E-2</v>
          </cell>
          <cell r="S379">
            <v>40</v>
          </cell>
        </row>
        <row r="380">
          <cell r="K380">
            <v>-0.9385886199807586</v>
          </cell>
          <cell r="S380">
            <v>40</v>
          </cell>
        </row>
        <row r="381">
          <cell r="K381">
            <v>-0.24243579041971935</v>
          </cell>
          <cell r="S381">
            <v>40</v>
          </cell>
        </row>
        <row r="382">
          <cell r="K382">
            <v>0.66624210629796798</v>
          </cell>
          <cell r="S382">
            <v>40</v>
          </cell>
        </row>
        <row r="383">
          <cell r="K383">
            <v>-0.49137446310364102</v>
          </cell>
          <cell r="S383">
            <v>40</v>
          </cell>
        </row>
        <row r="384">
          <cell r="K384">
            <v>-2.1312940308807242</v>
          </cell>
          <cell r="S384">
            <v>40</v>
          </cell>
        </row>
        <row r="385">
          <cell r="K385">
            <v>-2.150206588305946</v>
          </cell>
          <cell r="S385">
            <v>40</v>
          </cell>
        </row>
        <row r="386">
          <cell r="K386">
            <v>-0.3045993252791685</v>
          </cell>
          <cell r="S386">
            <v>40</v>
          </cell>
        </row>
        <row r="387">
          <cell r="K387">
            <v>-0.39833285473512803</v>
          </cell>
          <cell r="S387">
            <v>40</v>
          </cell>
        </row>
        <row r="388">
          <cell r="K388">
            <v>-0.12483503970628196</v>
          </cell>
          <cell r="S388">
            <v>40</v>
          </cell>
        </row>
        <row r="389">
          <cell r="K389">
            <v>-0.10531197752350896</v>
          </cell>
          <cell r="S389">
            <v>40</v>
          </cell>
        </row>
        <row r="390">
          <cell r="K390">
            <v>-0.34509445686034756</v>
          </cell>
          <cell r="S390">
            <v>40</v>
          </cell>
        </row>
        <row r="391">
          <cell r="K391">
            <v>-7.6892147647219813E-2</v>
          </cell>
          <cell r="S391">
            <v>40</v>
          </cell>
        </row>
        <row r="392">
          <cell r="K392">
            <v>-1.1054983445827715</v>
          </cell>
          <cell r="S392">
            <v>40</v>
          </cell>
        </row>
        <row r="393">
          <cell r="K393">
            <v>-0.11676310459214348</v>
          </cell>
          <cell r="S393">
            <v>40</v>
          </cell>
        </row>
        <row r="394">
          <cell r="K394">
            <v>-0.13068402571290277</v>
          </cell>
          <cell r="S394">
            <v>40</v>
          </cell>
        </row>
        <row r="395">
          <cell r="K395">
            <v>-0.94281746295656232</v>
          </cell>
          <cell r="S395">
            <v>40</v>
          </cell>
        </row>
        <row r="396">
          <cell r="K396">
            <v>-9.6375612551234516E-2</v>
          </cell>
          <cell r="S396">
            <v>40</v>
          </cell>
        </row>
        <row r="397">
          <cell r="K397">
            <v>-6.3392391623725536E-2</v>
          </cell>
          <cell r="S397">
            <v>40</v>
          </cell>
        </row>
        <row r="398">
          <cell r="K398">
            <v>-0.77390703954476048</v>
          </cell>
          <cell r="S398">
            <v>40</v>
          </cell>
        </row>
        <row r="399">
          <cell r="K399">
            <v>-0.16248346318214626</v>
          </cell>
          <cell r="S399">
            <v>40</v>
          </cell>
        </row>
        <row r="400">
          <cell r="K400">
            <v>1.061565479353932</v>
          </cell>
          <cell r="S400">
            <v>40</v>
          </cell>
        </row>
        <row r="401">
          <cell r="K401">
            <v>-3.0680686155491884E-4</v>
          </cell>
          <cell r="S401">
            <v>40</v>
          </cell>
        </row>
        <row r="402">
          <cell r="K402">
            <v>0.31738325163344916</v>
          </cell>
          <cell r="S402">
            <v>40</v>
          </cell>
        </row>
        <row r="403">
          <cell r="K403">
            <v>1.0476745759590091</v>
          </cell>
          <cell r="S403">
            <v>40</v>
          </cell>
        </row>
        <row r="404">
          <cell r="K404">
            <v>-1.936048174515671</v>
          </cell>
          <cell r="S404">
            <v>40</v>
          </cell>
        </row>
        <row r="405">
          <cell r="K405">
            <v>-2.1473777153561544</v>
          </cell>
          <cell r="S405">
            <v>40</v>
          </cell>
        </row>
        <row r="406">
          <cell r="K406">
            <v>-2.2205004152222179</v>
          </cell>
          <cell r="S406">
            <v>40</v>
          </cell>
        </row>
        <row r="407">
          <cell r="K407">
            <v>-0.57625044881282805</v>
          </cell>
          <cell r="S407">
            <v>40</v>
          </cell>
        </row>
        <row r="408">
          <cell r="K408">
            <v>-0.52940444129114206</v>
          </cell>
          <cell r="S408">
            <v>40</v>
          </cell>
        </row>
        <row r="409">
          <cell r="K409">
            <v>0.51780615842180422</v>
          </cell>
          <cell r="S409">
            <v>40</v>
          </cell>
        </row>
        <row r="410">
          <cell r="K410">
            <v>-0.11960564539398796</v>
          </cell>
          <cell r="S410">
            <v>40</v>
          </cell>
        </row>
        <row r="411">
          <cell r="K411">
            <v>-9.0757446703178146E-2</v>
          </cell>
          <cell r="S411">
            <v>40</v>
          </cell>
        </row>
        <row r="412">
          <cell r="K412">
            <v>1.1814492852276863</v>
          </cell>
          <cell r="S412">
            <v>40</v>
          </cell>
        </row>
        <row r="413">
          <cell r="K413">
            <v>9.0409129655340842E-2</v>
          </cell>
          <cell r="S413">
            <v>40</v>
          </cell>
        </row>
        <row r="414">
          <cell r="K414">
            <v>-9.4985398085323067E-2</v>
          </cell>
          <cell r="S414">
            <v>40</v>
          </cell>
        </row>
        <row r="415">
          <cell r="K415">
            <v>-8.7974848812480702E-2</v>
          </cell>
          <cell r="S415">
            <v>40</v>
          </cell>
        </row>
        <row r="416">
          <cell r="K416">
            <v>-0.35984602561816348</v>
          </cell>
          <cell r="S416">
            <v>40</v>
          </cell>
        </row>
        <row r="417">
          <cell r="K417">
            <v>-0.2255728753668092</v>
          </cell>
          <cell r="S417">
            <v>40</v>
          </cell>
        </row>
        <row r="418">
          <cell r="K418">
            <v>0.45467741684353086</v>
          </cell>
          <cell r="S418">
            <v>40</v>
          </cell>
        </row>
        <row r="419">
          <cell r="K419">
            <v>-0.21787074087776401</v>
          </cell>
          <cell r="S419">
            <v>40</v>
          </cell>
        </row>
        <row r="420">
          <cell r="K420">
            <v>-0.21805737150023505</v>
          </cell>
          <cell r="S420">
            <v>40</v>
          </cell>
        </row>
        <row r="421">
          <cell r="K421">
            <v>0.53886845159324659</v>
          </cell>
          <cell r="S421">
            <v>40</v>
          </cell>
        </row>
        <row r="422">
          <cell r="K422">
            <v>-0.5880386132530584</v>
          </cell>
          <cell r="S422">
            <v>40</v>
          </cell>
        </row>
        <row r="423">
          <cell r="K423">
            <v>0.24822348491593973</v>
          </cell>
          <cell r="S423">
            <v>40</v>
          </cell>
        </row>
        <row r="424">
          <cell r="K424">
            <v>0.79916306838255036</v>
          </cell>
          <cell r="S424">
            <v>40</v>
          </cell>
        </row>
        <row r="425">
          <cell r="K425">
            <v>-0.79640705942122192</v>
          </cell>
          <cell r="S425">
            <v>40</v>
          </cell>
        </row>
        <row r="426">
          <cell r="K426">
            <v>-0.75132514265000805</v>
          </cell>
          <cell r="S426">
            <v>40</v>
          </cell>
        </row>
        <row r="427">
          <cell r="K427">
            <v>-0.32480213332595048</v>
          </cell>
          <cell r="S427">
            <v>40</v>
          </cell>
        </row>
        <row r="428">
          <cell r="K428">
            <v>7.1295027990850968E-2</v>
          </cell>
          <cell r="S428">
            <v>40</v>
          </cell>
        </row>
        <row r="429">
          <cell r="K429">
            <v>0.5264554088149711</v>
          </cell>
          <cell r="S429">
            <v>40</v>
          </cell>
        </row>
        <row r="430">
          <cell r="K430">
            <v>-0.64226931759989803</v>
          </cell>
          <cell r="S430">
            <v>40</v>
          </cell>
        </row>
        <row r="431">
          <cell r="K431">
            <v>-0.13720769961918231</v>
          </cell>
          <cell r="S431">
            <v>40</v>
          </cell>
        </row>
        <row r="432">
          <cell r="K432">
            <v>-0.14604827010792679</v>
          </cell>
          <cell r="S432">
            <v>40</v>
          </cell>
        </row>
        <row r="433">
          <cell r="K433">
            <v>-0.13948320757303201</v>
          </cell>
          <cell r="S433">
            <v>40</v>
          </cell>
        </row>
        <row r="434">
          <cell r="K434">
            <v>-7.3475872434082615E-2</v>
          </cell>
          <cell r="S434">
            <v>40</v>
          </cell>
        </row>
        <row r="435">
          <cell r="K435">
            <v>-0.14838146503611027</v>
          </cell>
          <cell r="S435">
            <v>40</v>
          </cell>
        </row>
        <row r="436">
          <cell r="K436">
            <v>-0.13854613998465043</v>
          </cell>
          <cell r="S436">
            <v>40</v>
          </cell>
        </row>
        <row r="437">
          <cell r="K437">
            <v>-0.50623786968072848</v>
          </cell>
          <cell r="S437">
            <v>40</v>
          </cell>
        </row>
        <row r="438">
          <cell r="K438">
            <v>-0.50756766280554022</v>
          </cell>
          <cell r="S438">
            <v>40</v>
          </cell>
        </row>
        <row r="439">
          <cell r="K439">
            <v>3.0308791766020422E-2</v>
          </cell>
          <cell r="S439">
            <v>40</v>
          </cell>
        </row>
        <row r="440">
          <cell r="K440">
            <v>-0.53543882029210277</v>
          </cell>
          <cell r="S440">
            <v>40</v>
          </cell>
        </row>
        <row r="441">
          <cell r="K441">
            <v>8.5604219917156126</v>
          </cell>
          <cell r="S441">
            <v>40</v>
          </cell>
        </row>
        <row r="442">
          <cell r="K442">
            <v>-0.15834855655776162</v>
          </cell>
          <cell r="S442">
            <v>40</v>
          </cell>
        </row>
        <row r="443">
          <cell r="K443">
            <v>0.28724076521314956</v>
          </cell>
          <cell r="S443">
            <v>40</v>
          </cell>
        </row>
        <row r="444">
          <cell r="K444">
            <v>-1.0054410339566124</v>
          </cell>
          <cell r="S444">
            <v>40</v>
          </cell>
        </row>
        <row r="445">
          <cell r="K445">
            <v>-0.94695561231185965</v>
          </cell>
          <cell r="S445">
            <v>40</v>
          </cell>
        </row>
        <row r="446">
          <cell r="K446">
            <v>-0.75382514553972679</v>
          </cell>
          <cell r="S446">
            <v>40</v>
          </cell>
        </row>
        <row r="447">
          <cell r="K447">
            <v>-0.64621420477312042</v>
          </cell>
          <cell r="S447">
            <v>40</v>
          </cell>
        </row>
        <row r="448">
          <cell r="K448">
            <v>-0.71267207592871973</v>
          </cell>
          <cell r="S448">
            <v>40</v>
          </cell>
        </row>
        <row r="449">
          <cell r="K449">
            <v>-0.9483011786478488</v>
          </cell>
          <cell r="S449">
            <v>40</v>
          </cell>
        </row>
        <row r="450">
          <cell r="K450">
            <v>1.5493568828520092</v>
          </cell>
          <cell r="S450">
            <v>40</v>
          </cell>
        </row>
        <row r="451">
          <cell r="K451">
            <v>-0.61857020094059634</v>
          </cell>
          <cell r="S451">
            <v>40</v>
          </cell>
        </row>
        <row r="452">
          <cell r="K452">
            <v>0.21926351841184927</v>
          </cell>
          <cell r="S452">
            <v>40</v>
          </cell>
        </row>
        <row r="453">
          <cell r="K453">
            <v>5.7785496168400008E-2</v>
          </cell>
          <cell r="S453">
            <v>40</v>
          </cell>
        </row>
        <row r="454">
          <cell r="K454">
            <v>-3.8950669658111586E-2</v>
          </cell>
          <cell r="S454">
            <v>40</v>
          </cell>
        </row>
        <row r="455">
          <cell r="K455">
            <v>-0.90075797155259962</v>
          </cell>
          <cell r="S455">
            <v>40</v>
          </cell>
        </row>
        <row r="456">
          <cell r="K456">
            <v>23.649256046344863</v>
          </cell>
          <cell r="S456">
            <v>40</v>
          </cell>
        </row>
        <row r="457">
          <cell r="K457">
            <v>-0.30515713557453467</v>
          </cell>
          <cell r="S457">
            <v>40</v>
          </cell>
        </row>
        <row r="458">
          <cell r="K458">
            <v>-0.22832396306541375</v>
          </cell>
          <cell r="S458">
            <v>40</v>
          </cell>
        </row>
        <row r="459">
          <cell r="K459">
            <v>255.36885171652978</v>
          </cell>
          <cell r="S459">
            <v>40</v>
          </cell>
        </row>
        <row r="460">
          <cell r="K460">
            <v>-8.922057536592988E-2</v>
          </cell>
          <cell r="S460">
            <v>40</v>
          </cell>
        </row>
        <row r="461">
          <cell r="K461">
            <v>4.1603552024349408</v>
          </cell>
          <cell r="S461">
            <v>40</v>
          </cell>
        </row>
        <row r="462">
          <cell r="K462">
            <v>2.1974090672052752E-2</v>
          </cell>
          <cell r="S462">
            <v>40</v>
          </cell>
        </row>
        <row r="463">
          <cell r="K463">
            <v>2.693122239084313</v>
          </cell>
          <cell r="S463">
            <v>40</v>
          </cell>
        </row>
        <row r="464">
          <cell r="K464">
            <v>-1.0559945389964094</v>
          </cell>
          <cell r="S464">
            <v>40</v>
          </cell>
        </row>
        <row r="465">
          <cell r="K465">
            <v>0.59051663415551203</v>
          </cell>
          <cell r="S465">
            <v>40</v>
          </cell>
        </row>
        <row r="466">
          <cell r="K466">
            <v>-1.0074390190597076</v>
          </cell>
          <cell r="S466">
            <v>40</v>
          </cell>
        </row>
        <row r="467">
          <cell r="K467">
            <v>0.4960268467353327</v>
          </cell>
          <cell r="S467">
            <v>40</v>
          </cell>
        </row>
        <row r="468">
          <cell r="K468">
            <v>-0.9474877272401877</v>
          </cell>
          <cell r="S468">
            <v>40</v>
          </cell>
        </row>
        <row r="469">
          <cell r="K469">
            <v>-0.12664181642523439</v>
          </cell>
          <cell r="S469">
            <v>40</v>
          </cell>
        </row>
        <row r="470">
          <cell r="K470">
            <v>-0.72188148917659001</v>
          </cell>
          <cell r="S470">
            <v>40</v>
          </cell>
        </row>
        <row r="471">
          <cell r="K471">
            <v>0.95473362714781473</v>
          </cell>
          <cell r="S471">
            <v>40</v>
          </cell>
        </row>
        <row r="472">
          <cell r="K472">
            <v>-0.64587475847823994</v>
          </cell>
          <cell r="S472">
            <v>40</v>
          </cell>
        </row>
        <row r="473">
          <cell r="K473">
            <v>0.17183868267576088</v>
          </cell>
          <cell r="S473">
            <v>40</v>
          </cell>
        </row>
        <row r="474">
          <cell r="K474">
            <v>-0.71559069847578038</v>
          </cell>
          <cell r="S474">
            <v>40</v>
          </cell>
        </row>
        <row r="475">
          <cell r="K475">
            <v>0.16649165908601907</v>
          </cell>
          <cell r="S475">
            <v>40</v>
          </cell>
        </row>
        <row r="476">
          <cell r="K476">
            <v>-0.94126405184405393</v>
          </cell>
          <cell r="S476">
            <v>40</v>
          </cell>
        </row>
        <row r="477">
          <cell r="K477">
            <v>0.12605396123799578</v>
          </cell>
          <cell r="S477">
            <v>40</v>
          </cell>
        </row>
        <row r="478">
          <cell r="K478">
            <v>1.5436275718026133</v>
          </cell>
          <cell r="S478">
            <v>40</v>
          </cell>
        </row>
        <row r="479">
          <cell r="K479">
            <v>-0.65393747300405769</v>
          </cell>
          <cell r="S479">
            <v>40</v>
          </cell>
        </row>
        <row r="480">
          <cell r="K480">
            <v>-0.62047786553492001</v>
          </cell>
          <cell r="S480">
            <v>40</v>
          </cell>
        </row>
        <row r="481">
          <cell r="K481">
            <v>0.20451378944557982</v>
          </cell>
          <cell r="S481">
            <v>40</v>
          </cell>
        </row>
        <row r="482">
          <cell r="K482">
            <v>0.21425398641528798</v>
          </cell>
          <cell r="S482">
            <v>40</v>
          </cell>
        </row>
        <row r="483">
          <cell r="K483">
            <v>-0.24838940474845159</v>
          </cell>
          <cell r="S483">
            <v>40</v>
          </cell>
        </row>
        <row r="484">
          <cell r="K484">
            <v>5.6975037927301457E-2</v>
          </cell>
          <cell r="S484">
            <v>40</v>
          </cell>
        </row>
        <row r="485">
          <cell r="K485">
            <v>-0.50358754066934541</v>
          </cell>
          <cell r="S485">
            <v>40</v>
          </cell>
        </row>
        <row r="486">
          <cell r="K486">
            <v>2.7010449290519163E-2</v>
          </cell>
          <cell r="S486">
            <v>40</v>
          </cell>
        </row>
        <row r="487">
          <cell r="K487">
            <v>-1.3747084170417376</v>
          </cell>
          <cell r="S487">
            <v>40</v>
          </cell>
        </row>
        <row r="488">
          <cell r="K488">
            <v>-0.90372268743508177</v>
          </cell>
          <cell r="S488">
            <v>40</v>
          </cell>
        </row>
        <row r="489">
          <cell r="K489">
            <v>1.968590798575875</v>
          </cell>
          <cell r="S489">
            <v>40</v>
          </cell>
        </row>
        <row r="490">
          <cell r="K490">
            <v>1.1831054961486716</v>
          </cell>
          <cell r="S490">
            <v>40</v>
          </cell>
        </row>
        <row r="491">
          <cell r="K491">
            <v>-0.12568672468501849</v>
          </cell>
          <cell r="S491">
            <v>40</v>
          </cell>
        </row>
        <row r="492">
          <cell r="K492">
            <v>2.0200220390155366</v>
          </cell>
          <cell r="S492">
            <v>40</v>
          </cell>
        </row>
        <row r="493">
          <cell r="K493">
            <v>-0.11462672884251492</v>
          </cell>
          <cell r="S493">
            <v>40</v>
          </cell>
        </row>
        <row r="494">
          <cell r="K494">
            <v>27.250513294834821</v>
          </cell>
          <cell r="S494">
            <v>40</v>
          </cell>
        </row>
        <row r="495">
          <cell r="K495">
            <v>-0.11490758369549871</v>
          </cell>
          <cell r="S495">
            <v>40</v>
          </cell>
        </row>
        <row r="496">
          <cell r="K496">
            <v>-0.28318606574460531</v>
          </cell>
          <cell r="S496">
            <v>40</v>
          </cell>
        </row>
        <row r="497">
          <cell r="K497">
            <v>-7.5914123588027016E-2</v>
          </cell>
          <cell r="S497">
            <v>40</v>
          </cell>
        </row>
        <row r="498">
          <cell r="K498">
            <v>-2.3984665891786243E-4</v>
          </cell>
          <cell r="S498">
            <v>40</v>
          </cell>
        </row>
        <row r="499">
          <cell r="K499">
            <v>-0.2155506147871416</v>
          </cell>
          <cell r="S499">
            <v>40</v>
          </cell>
        </row>
        <row r="500">
          <cell r="K500">
            <v>-0.29011181151614118</v>
          </cell>
          <cell r="S500">
            <v>40</v>
          </cell>
        </row>
        <row r="501">
          <cell r="K501">
            <v>3.3077674456529484</v>
          </cell>
          <cell r="S501">
            <v>40</v>
          </cell>
        </row>
        <row r="502">
          <cell r="K502">
            <v>-4.3474859696051513E-2</v>
          </cell>
          <cell r="S502">
            <v>40</v>
          </cell>
        </row>
        <row r="503">
          <cell r="K503">
            <v>0.33593364465766273</v>
          </cell>
          <cell r="S503">
            <v>40</v>
          </cell>
        </row>
        <row r="504">
          <cell r="K504">
            <v>3.3544264618335373</v>
          </cell>
          <cell r="S504">
            <v>40</v>
          </cell>
        </row>
        <row r="505">
          <cell r="K505">
            <v>-0.4874403300086978</v>
          </cell>
          <cell r="S505">
            <v>40</v>
          </cell>
        </row>
        <row r="506">
          <cell r="K506">
            <v>-1.0522304197799552</v>
          </cell>
          <cell r="S506">
            <v>40</v>
          </cell>
        </row>
        <row r="507">
          <cell r="K507">
            <v>-1.0073647342184102</v>
          </cell>
          <cell r="S507">
            <v>40</v>
          </cell>
        </row>
        <row r="508">
          <cell r="K508">
            <v>-0.95018904622402112</v>
          </cell>
          <cell r="S508">
            <v>40</v>
          </cell>
        </row>
        <row r="509">
          <cell r="K509">
            <v>-0.77644245599268047</v>
          </cell>
          <cell r="S509">
            <v>40</v>
          </cell>
        </row>
        <row r="510">
          <cell r="K510">
            <v>-0.64682828585370156</v>
          </cell>
          <cell r="S510">
            <v>40</v>
          </cell>
        </row>
        <row r="511">
          <cell r="K511">
            <v>-0.70009237391588441</v>
          </cell>
          <cell r="S511">
            <v>40</v>
          </cell>
        </row>
        <row r="512">
          <cell r="K512">
            <v>-0.9205344539322099</v>
          </cell>
          <cell r="S512">
            <v>40</v>
          </cell>
        </row>
        <row r="513">
          <cell r="K513">
            <v>1.923946429502013</v>
          </cell>
          <cell r="S513">
            <v>40</v>
          </cell>
        </row>
        <row r="514">
          <cell r="K514">
            <v>1.228400015366004</v>
          </cell>
          <cell r="S514">
            <v>40</v>
          </cell>
        </row>
        <row r="515">
          <cell r="K515">
            <v>0.19918798100005153</v>
          </cell>
          <cell r="S515">
            <v>40</v>
          </cell>
        </row>
        <row r="516">
          <cell r="K516">
            <v>6.8730176805835291E-2</v>
          </cell>
          <cell r="S516">
            <v>40</v>
          </cell>
        </row>
        <row r="517">
          <cell r="K517">
            <v>-5.8671769768896667E-2</v>
          </cell>
          <cell r="S517">
            <v>40</v>
          </cell>
        </row>
        <row r="518">
          <cell r="K518">
            <v>-0.9126239739830192</v>
          </cell>
          <cell r="S518">
            <v>40</v>
          </cell>
        </row>
        <row r="519">
          <cell r="K519">
            <v>25.774572216417031</v>
          </cell>
          <cell r="S519">
            <v>40</v>
          </cell>
        </row>
        <row r="520">
          <cell r="K520">
            <v>-0.37422778458803962</v>
          </cell>
          <cell r="S520">
            <v>40</v>
          </cell>
        </row>
        <row r="521">
          <cell r="K521">
            <v>2.8459808883459683</v>
          </cell>
          <cell r="S521">
            <v>40</v>
          </cell>
        </row>
        <row r="522">
          <cell r="K522">
            <v>5.0453533662086327</v>
          </cell>
          <cell r="S522">
            <v>40</v>
          </cell>
        </row>
        <row r="523">
          <cell r="K523">
            <v>-2.0690279048330795E-4</v>
          </cell>
          <cell r="S523">
            <v>40</v>
          </cell>
        </row>
        <row r="524">
          <cell r="K524">
            <v>101.12036434688271</v>
          </cell>
          <cell r="S524">
            <v>40</v>
          </cell>
        </row>
        <row r="525">
          <cell r="K525">
            <v>774.64276093023057</v>
          </cell>
          <cell r="S525">
            <v>40</v>
          </cell>
        </row>
        <row r="526">
          <cell r="K526">
            <v>-0.1506799673304702</v>
          </cell>
          <cell r="S526">
            <v>40</v>
          </cell>
        </row>
        <row r="527">
          <cell r="K527">
            <v>-0.95415966388225248</v>
          </cell>
          <cell r="S527">
            <v>40</v>
          </cell>
        </row>
        <row r="528">
          <cell r="K528">
            <v>-0.99756268899407818</v>
          </cell>
          <cell r="S528">
            <v>40</v>
          </cell>
        </row>
        <row r="529">
          <cell r="K529">
            <v>-6.6250461966619836E-2</v>
          </cell>
          <cell r="S529">
            <v>40</v>
          </cell>
        </row>
        <row r="530">
          <cell r="K530">
            <v>-0.87908261578622449</v>
          </cell>
          <cell r="S530">
            <v>40</v>
          </cell>
        </row>
        <row r="531">
          <cell r="K531">
            <v>2.2872051692686191E-2</v>
          </cell>
          <cell r="S531">
            <v>40</v>
          </cell>
        </row>
        <row r="532">
          <cell r="K532">
            <v>1.0582320605170725</v>
          </cell>
          <cell r="S532">
            <v>40</v>
          </cell>
        </row>
        <row r="533">
          <cell r="K533">
            <v>-0.19250764749440152</v>
          </cell>
          <cell r="S533">
            <v>40</v>
          </cell>
        </row>
        <row r="534">
          <cell r="K534">
            <v>-0.791657822302409</v>
          </cell>
          <cell r="S534">
            <v>40</v>
          </cell>
        </row>
        <row r="535">
          <cell r="K535">
            <v>-0.6727087951362577</v>
          </cell>
          <cell r="S535">
            <v>40</v>
          </cell>
        </row>
        <row r="536">
          <cell r="K536">
            <v>1.2592004213282973E-2</v>
          </cell>
          <cell r="S536">
            <v>40</v>
          </cell>
        </row>
        <row r="537">
          <cell r="K537">
            <v>-7.8869462739836541E-2</v>
          </cell>
          <cell r="S537">
            <v>40</v>
          </cell>
        </row>
        <row r="538">
          <cell r="K538">
            <v>2.4684998599614257E-2</v>
          </cell>
          <cell r="S538">
            <v>40</v>
          </cell>
        </row>
        <row r="539">
          <cell r="K539">
            <v>-0.9401826512169339</v>
          </cell>
          <cell r="S539">
            <v>40</v>
          </cell>
        </row>
        <row r="540">
          <cell r="K540">
            <v>75.234635847093415</v>
          </cell>
          <cell r="S540">
            <v>40</v>
          </cell>
        </row>
        <row r="541">
          <cell r="K541">
            <v>-0.86639006903523463</v>
          </cell>
          <cell r="S541">
            <v>40</v>
          </cell>
        </row>
        <row r="542">
          <cell r="K542">
            <v>-1.084173500128204</v>
          </cell>
          <cell r="S542">
            <v>40</v>
          </cell>
        </row>
        <row r="543">
          <cell r="K543">
            <v>-1.0530083018956413</v>
          </cell>
          <cell r="S543">
            <v>40</v>
          </cell>
        </row>
        <row r="544">
          <cell r="K544">
            <v>-0.7748912049958685</v>
          </cell>
          <cell r="S544">
            <v>40</v>
          </cell>
        </row>
        <row r="545">
          <cell r="K545">
            <v>-1.1896558866242475</v>
          </cell>
          <cell r="S545">
            <v>40</v>
          </cell>
        </row>
        <row r="546">
          <cell r="K546">
            <v>-0.87086008696780393</v>
          </cell>
          <cell r="S546">
            <v>40</v>
          </cell>
        </row>
        <row r="547">
          <cell r="K547">
            <v>0.94764685965203999</v>
          </cell>
          <cell r="S547">
            <v>40</v>
          </cell>
        </row>
        <row r="548">
          <cell r="K548">
            <v>-0.93641426117086146</v>
          </cell>
          <cell r="S548">
            <v>40</v>
          </cell>
        </row>
        <row r="549">
          <cell r="K549">
            <v>-0.17109273180386633</v>
          </cell>
          <cell r="S549">
            <v>40</v>
          </cell>
        </row>
        <row r="550">
          <cell r="K550">
            <v>-1.2312870615718502E-4</v>
          </cell>
          <cell r="S550">
            <v>40</v>
          </cell>
        </row>
        <row r="551">
          <cell r="K551">
            <v>-0.64381833648615627</v>
          </cell>
          <cell r="S551">
            <v>40</v>
          </cell>
        </row>
        <row r="552">
          <cell r="K552">
            <v>0.35926338198332752</v>
          </cell>
          <cell r="S552">
            <v>40</v>
          </cell>
        </row>
        <row r="553">
          <cell r="K553">
            <v>-2.1465358523971401</v>
          </cell>
          <cell r="S553">
            <v>40</v>
          </cell>
        </row>
        <row r="554">
          <cell r="K554">
            <v>0.55745405222983346</v>
          </cell>
          <cell r="S554">
            <v>40</v>
          </cell>
        </row>
        <row r="555">
          <cell r="K555">
            <v>-7.4182617803917078E-2</v>
          </cell>
          <cell r="S555">
            <v>40</v>
          </cell>
        </row>
        <row r="556">
          <cell r="K556">
            <v>-0.26406557034231659</v>
          </cell>
          <cell r="S556">
            <v>40</v>
          </cell>
        </row>
        <row r="557">
          <cell r="K557">
            <v>-2.8001464073155544E-2</v>
          </cell>
          <cell r="S557">
            <v>40</v>
          </cell>
        </row>
        <row r="558">
          <cell r="K558">
            <v>-0.69430922743611134</v>
          </cell>
          <cell r="S558">
            <v>40</v>
          </cell>
        </row>
        <row r="559">
          <cell r="K559">
            <v>-0.70962172251822109</v>
          </cell>
          <cell r="S559">
            <v>40</v>
          </cell>
        </row>
        <row r="560">
          <cell r="K560">
            <v>-7.956235200529739E-2</v>
          </cell>
          <cell r="S560">
            <v>40</v>
          </cell>
        </row>
        <row r="561">
          <cell r="K561">
            <v>-1.0101960039147184</v>
          </cell>
          <cell r="S561">
            <v>40</v>
          </cell>
        </row>
        <row r="562">
          <cell r="K562">
            <v>0.65619110502993339</v>
          </cell>
          <cell r="S562">
            <v>40</v>
          </cell>
        </row>
        <row r="563">
          <cell r="K563">
            <v>-1.1403430322096872</v>
          </cell>
          <cell r="S563">
            <v>40</v>
          </cell>
        </row>
        <row r="564">
          <cell r="K564">
            <v>-9.2525254893127462E-2</v>
          </cell>
          <cell r="S564">
            <v>40</v>
          </cell>
        </row>
        <row r="565">
          <cell r="K565">
            <v>-0.3244541937200851</v>
          </cell>
          <cell r="S565">
            <v>40</v>
          </cell>
        </row>
        <row r="566">
          <cell r="K566">
            <v>0.53793087183206001</v>
          </cell>
          <cell r="S566">
            <v>40</v>
          </cell>
        </row>
        <row r="567">
          <cell r="K567">
            <v>7.9757429095374732</v>
          </cell>
          <cell r="S567">
            <v>40</v>
          </cell>
        </row>
        <row r="568">
          <cell r="K568">
            <v>-0.48647134096927463</v>
          </cell>
          <cell r="S568">
            <v>40</v>
          </cell>
        </row>
        <row r="569">
          <cell r="K569">
            <v>-0.8706709475241674</v>
          </cell>
          <cell r="S569">
            <v>40</v>
          </cell>
        </row>
        <row r="570">
          <cell r="K570">
            <v>9.1582088011305199E-2</v>
          </cell>
          <cell r="S570">
            <v>40</v>
          </cell>
        </row>
        <row r="571">
          <cell r="K571">
            <v>0.71646032221615263</v>
          </cell>
          <cell r="S571">
            <v>40</v>
          </cell>
        </row>
        <row r="572">
          <cell r="K572">
            <v>-1.9622596690580554</v>
          </cell>
          <cell r="S572">
            <v>40</v>
          </cell>
        </row>
        <row r="573">
          <cell r="K573">
            <v>-2.0733505588881611</v>
          </cell>
          <cell r="S573">
            <v>40</v>
          </cell>
        </row>
        <row r="574">
          <cell r="K574">
            <v>-2.3032017506183022</v>
          </cell>
          <cell r="S574">
            <v>40</v>
          </cell>
        </row>
        <row r="575">
          <cell r="K575">
            <v>-1.6961963455443898</v>
          </cell>
          <cell r="S575">
            <v>40</v>
          </cell>
        </row>
        <row r="576">
          <cell r="K576">
            <v>-1.8919581246693349</v>
          </cell>
          <cell r="S576">
            <v>40</v>
          </cell>
        </row>
        <row r="577">
          <cell r="K577">
            <v>0.2707651103592546</v>
          </cell>
          <cell r="S577">
            <v>40</v>
          </cell>
        </row>
        <row r="578">
          <cell r="K578">
            <v>-1.1103292540819665</v>
          </cell>
          <cell r="S578">
            <v>40</v>
          </cell>
        </row>
        <row r="579">
          <cell r="K579">
            <v>-4.8221671404368567E-2</v>
          </cell>
          <cell r="S579">
            <v>40</v>
          </cell>
        </row>
        <row r="580">
          <cell r="K580">
            <v>-0.13171367627696626</v>
          </cell>
          <cell r="S580">
            <v>40</v>
          </cell>
        </row>
        <row r="581">
          <cell r="K581">
            <v>-0.32312172570665748</v>
          </cell>
          <cell r="S581">
            <v>40</v>
          </cell>
        </row>
        <row r="582">
          <cell r="K582">
            <v>12.148700538919348</v>
          </cell>
          <cell r="S582">
            <v>40</v>
          </cell>
        </row>
        <row r="583">
          <cell r="K583">
            <v>-0.14113388331041862</v>
          </cell>
          <cell r="S583">
            <v>40</v>
          </cell>
        </row>
        <row r="584">
          <cell r="K584">
            <v>43.252222325024306</v>
          </cell>
          <cell r="S584">
            <v>40</v>
          </cell>
        </row>
        <row r="585">
          <cell r="K585">
            <v>-0.32523386529317283</v>
          </cell>
          <cell r="S585">
            <v>40</v>
          </cell>
        </row>
        <row r="586">
          <cell r="K586">
            <v>-0.25149253793064608</v>
          </cell>
          <cell r="S586">
            <v>40</v>
          </cell>
        </row>
        <row r="587">
          <cell r="K587">
            <v>3.6649171053987253E-2</v>
          </cell>
          <cell r="S587">
            <v>40</v>
          </cell>
        </row>
        <row r="588">
          <cell r="K588">
            <v>-0.32353412710191165</v>
          </cell>
          <cell r="S588">
            <v>40</v>
          </cell>
        </row>
        <row r="589">
          <cell r="K589">
            <v>-0.30430098196204663</v>
          </cell>
          <cell r="S589">
            <v>40</v>
          </cell>
        </row>
        <row r="590">
          <cell r="K590">
            <v>-0.60055518620610449</v>
          </cell>
          <cell r="S590">
            <v>40</v>
          </cell>
        </row>
        <row r="591">
          <cell r="K591">
            <v>0.38127650772749183</v>
          </cell>
          <cell r="S591">
            <v>40</v>
          </cell>
        </row>
        <row r="592">
          <cell r="K592">
            <v>0.58821886023680892</v>
          </cell>
          <cell r="S592">
            <v>40</v>
          </cell>
        </row>
        <row r="593">
          <cell r="K593">
            <v>-0.80734604405132449</v>
          </cell>
          <cell r="S593">
            <v>40</v>
          </cell>
        </row>
        <row r="594">
          <cell r="K594">
            <v>-0.76417439540875121</v>
          </cell>
          <cell r="S594">
            <v>40</v>
          </cell>
        </row>
        <row r="595">
          <cell r="K595">
            <v>8.2267591728398023E-2</v>
          </cell>
          <cell r="S595">
            <v>40</v>
          </cell>
        </row>
        <row r="596">
          <cell r="K596">
            <v>-0.5530379327533308</v>
          </cell>
          <cell r="S596">
            <v>40</v>
          </cell>
        </row>
        <row r="597">
          <cell r="K597">
            <v>-0.51308134942612238</v>
          </cell>
          <cell r="S597">
            <v>40</v>
          </cell>
        </row>
        <row r="598">
          <cell r="K598">
            <v>-0.58909384328458003</v>
          </cell>
          <cell r="S598">
            <v>40</v>
          </cell>
        </row>
        <row r="599">
          <cell r="K599">
            <v>-3.6226088148382386E-2</v>
          </cell>
          <cell r="S599">
            <v>40</v>
          </cell>
        </row>
        <row r="600">
          <cell r="K600">
            <v>-0.19993952618961641</v>
          </cell>
          <cell r="S600">
            <v>40</v>
          </cell>
        </row>
        <row r="601">
          <cell r="K601">
            <v>0.24703917784833021</v>
          </cell>
          <cell r="S601">
            <v>40</v>
          </cell>
        </row>
        <row r="602">
          <cell r="K602">
            <v>-0.22966048300232653</v>
          </cell>
          <cell r="S602">
            <v>40</v>
          </cell>
        </row>
        <row r="603">
          <cell r="K603">
            <v>-0.6186367483500016</v>
          </cell>
          <cell r="S603">
            <v>40</v>
          </cell>
        </row>
        <row r="604">
          <cell r="K604">
            <v>-0.21108228931396061</v>
          </cell>
          <cell r="S604">
            <v>40</v>
          </cell>
        </row>
        <row r="605">
          <cell r="K605">
            <v>-0.22362238458324304</v>
          </cell>
          <cell r="S605">
            <v>40</v>
          </cell>
        </row>
        <row r="606">
          <cell r="K606">
            <v>9.0364837717960677E-3</v>
          </cell>
          <cell r="S606">
            <v>40</v>
          </cell>
        </row>
        <row r="607">
          <cell r="K607">
            <v>-0.45219295695867345</v>
          </cell>
          <cell r="S607">
            <v>40</v>
          </cell>
        </row>
        <row r="608">
          <cell r="K608">
            <v>-0.57778169738995178</v>
          </cell>
          <cell r="S608">
            <v>40</v>
          </cell>
        </row>
        <row r="609">
          <cell r="K609">
            <v>-0.49549961261522807</v>
          </cell>
          <cell r="S609">
            <v>40</v>
          </cell>
        </row>
        <row r="610">
          <cell r="K610">
            <v>-0.31800459222803718</v>
          </cell>
          <cell r="S610">
            <v>40</v>
          </cell>
        </row>
        <row r="611">
          <cell r="K611">
            <v>-1.0377510428367831</v>
          </cell>
          <cell r="S611">
            <v>40</v>
          </cell>
        </row>
        <row r="612">
          <cell r="K612">
            <v>1.0604814962748543</v>
          </cell>
          <cell r="S612">
            <v>40</v>
          </cell>
        </row>
        <row r="613">
          <cell r="K613">
            <v>-0.95845172688891955</v>
          </cell>
          <cell r="S613">
            <v>40</v>
          </cell>
        </row>
        <row r="614">
          <cell r="K614">
            <v>0.35210941948477353</v>
          </cell>
          <cell r="S614">
            <v>40</v>
          </cell>
        </row>
        <row r="615">
          <cell r="K615">
            <v>3.1738807521732912</v>
          </cell>
          <cell r="S615">
            <v>40</v>
          </cell>
        </row>
        <row r="616">
          <cell r="K616">
            <v>-0.65738263833977473</v>
          </cell>
          <cell r="S616">
            <v>40</v>
          </cell>
        </row>
        <row r="617">
          <cell r="K617">
            <v>-0.84246454875590238</v>
          </cell>
          <cell r="S617">
            <v>40</v>
          </cell>
        </row>
        <row r="618">
          <cell r="K618">
            <v>0.14471995749872052</v>
          </cell>
          <cell r="S618">
            <v>40</v>
          </cell>
        </row>
        <row r="619">
          <cell r="K619">
            <v>-0.48969580489798353</v>
          </cell>
          <cell r="S619">
            <v>40</v>
          </cell>
        </row>
        <row r="620">
          <cell r="K620">
            <v>0.16284430964142496</v>
          </cell>
          <cell r="S620">
            <v>40</v>
          </cell>
        </row>
        <row r="621">
          <cell r="K621">
            <v>9.8316587028918864E-2</v>
          </cell>
          <cell r="S621">
            <v>40</v>
          </cell>
        </row>
        <row r="622">
          <cell r="K622">
            <v>-0.90285313234843778</v>
          </cell>
          <cell r="S622">
            <v>40</v>
          </cell>
        </row>
        <row r="623">
          <cell r="K623">
            <v>-0.93987216665131945</v>
          </cell>
          <cell r="S623">
            <v>40</v>
          </cell>
        </row>
        <row r="624">
          <cell r="K624">
            <v>0.10167253859792275</v>
          </cell>
          <cell r="S624">
            <v>40</v>
          </cell>
        </row>
        <row r="625">
          <cell r="K625">
            <v>4.2584335696857849</v>
          </cell>
          <cell r="S625">
            <v>40</v>
          </cell>
        </row>
        <row r="626">
          <cell r="K626">
            <v>0.7925675433036834</v>
          </cell>
          <cell r="S626">
            <v>40</v>
          </cell>
        </row>
        <row r="627">
          <cell r="K627">
            <v>-0.30403321189367383</v>
          </cell>
          <cell r="S627">
            <v>40</v>
          </cell>
        </row>
        <row r="628">
          <cell r="K628">
            <v>87.049662496171933</v>
          </cell>
          <cell r="S628">
            <v>40</v>
          </cell>
        </row>
        <row r="629">
          <cell r="K629">
            <v>-0.28266867073480151</v>
          </cell>
          <cell r="S629">
            <v>40</v>
          </cell>
        </row>
        <row r="630">
          <cell r="K630">
            <v>-0.74153141192272198</v>
          </cell>
          <cell r="S630">
            <v>40</v>
          </cell>
        </row>
        <row r="631">
          <cell r="K631">
            <v>-0.20721678337898278</v>
          </cell>
          <cell r="S631">
            <v>40</v>
          </cell>
        </row>
        <row r="632">
          <cell r="K632">
            <v>-1.0370477230071304</v>
          </cell>
          <cell r="S632">
            <v>40</v>
          </cell>
        </row>
        <row r="633">
          <cell r="K633">
            <v>0.89740871085660323</v>
          </cell>
          <cell r="S633">
            <v>40</v>
          </cell>
        </row>
        <row r="634">
          <cell r="K634">
            <v>2.4004387314885109</v>
          </cell>
          <cell r="S634">
            <v>40</v>
          </cell>
        </row>
        <row r="635">
          <cell r="K635">
            <v>72.397650628537761</v>
          </cell>
          <cell r="S635">
            <v>40</v>
          </cell>
        </row>
        <row r="636">
          <cell r="K636">
            <v>0.38229426436405128</v>
          </cell>
          <cell r="S636">
            <v>40</v>
          </cell>
        </row>
        <row r="637">
          <cell r="K637">
            <v>4.3318525092859241</v>
          </cell>
          <cell r="S637">
            <v>40</v>
          </cell>
        </row>
        <row r="638">
          <cell r="K638">
            <v>8.5081872602788045E-2</v>
          </cell>
          <cell r="S638">
            <v>40</v>
          </cell>
        </row>
        <row r="639">
          <cell r="K639">
            <v>0.6891067644323654</v>
          </cell>
          <cell r="S639">
            <v>40</v>
          </cell>
        </row>
        <row r="640">
          <cell r="K640">
            <v>-0.64095493245602797</v>
          </cell>
          <cell r="S640">
            <v>40</v>
          </cell>
        </row>
        <row r="641">
          <cell r="K641">
            <v>-0.56676155877826973</v>
          </cell>
          <cell r="S641">
            <v>40</v>
          </cell>
        </row>
        <row r="642">
          <cell r="K642">
            <v>-0.6972411144540358</v>
          </cell>
          <cell r="S642">
            <v>40</v>
          </cell>
        </row>
        <row r="643">
          <cell r="K643">
            <v>-0.55084733954721776</v>
          </cell>
          <cell r="S643">
            <v>40</v>
          </cell>
        </row>
        <row r="644">
          <cell r="K644">
            <v>-0.83741354908904442</v>
          </cell>
          <cell r="S644">
            <v>40</v>
          </cell>
        </row>
        <row r="645">
          <cell r="K645">
            <v>-0.15996062161311309</v>
          </cell>
          <cell r="S645">
            <v>40</v>
          </cell>
        </row>
        <row r="646">
          <cell r="K646">
            <v>-0.80789468853690904</v>
          </cell>
          <cell r="S646">
            <v>40</v>
          </cell>
        </row>
        <row r="647">
          <cell r="K647">
            <v>-0.40213207315276134</v>
          </cell>
          <cell r="S647">
            <v>40</v>
          </cell>
        </row>
        <row r="648">
          <cell r="K648">
            <v>0.21210399553756737</v>
          </cell>
          <cell r="S648">
            <v>40</v>
          </cell>
        </row>
        <row r="649">
          <cell r="K649">
            <v>0.83733164433964435</v>
          </cell>
          <cell r="S649">
            <v>40</v>
          </cell>
        </row>
        <row r="650">
          <cell r="K650">
            <v>0.15437115866622694</v>
          </cell>
          <cell r="S650">
            <v>40</v>
          </cell>
        </row>
        <row r="651">
          <cell r="K651">
            <v>0.17096392820431189</v>
          </cell>
          <cell r="S651">
            <v>40</v>
          </cell>
        </row>
        <row r="652">
          <cell r="K652">
            <v>0.14421012757760321</v>
          </cell>
          <cell r="S652">
            <v>40</v>
          </cell>
        </row>
        <row r="653">
          <cell r="K653">
            <v>-1.0955608012345537</v>
          </cell>
          <cell r="S653">
            <v>40</v>
          </cell>
        </row>
        <row r="654">
          <cell r="K654">
            <v>-0.90076286439408637</v>
          </cell>
          <cell r="S654">
            <v>40</v>
          </cell>
        </row>
        <row r="655">
          <cell r="K655">
            <v>-0.70004710147998028</v>
          </cell>
          <cell r="S655">
            <v>40</v>
          </cell>
        </row>
        <row r="656">
          <cell r="K656">
            <v>-0.93718989822242948</v>
          </cell>
          <cell r="S656">
            <v>40</v>
          </cell>
        </row>
        <row r="657">
          <cell r="K657">
            <v>0.36164026336330801</v>
          </cell>
          <cell r="S657">
            <v>40</v>
          </cell>
        </row>
        <row r="658">
          <cell r="K658">
            <v>9.5044299456526496E-2</v>
          </cell>
          <cell r="S658">
            <v>40</v>
          </cell>
        </row>
        <row r="659">
          <cell r="K659">
            <v>2.7688706040405449</v>
          </cell>
          <cell r="S659">
            <v>40</v>
          </cell>
        </row>
        <row r="660">
          <cell r="K660">
            <v>67.396607934330206</v>
          </cell>
          <cell r="S660">
            <v>40</v>
          </cell>
        </row>
        <row r="661">
          <cell r="K661">
            <v>-0.18675129638445209</v>
          </cell>
          <cell r="S661">
            <v>40</v>
          </cell>
        </row>
        <row r="662">
          <cell r="K662">
            <v>0.82347814662281793</v>
          </cell>
          <cell r="S662">
            <v>40</v>
          </cell>
        </row>
        <row r="663">
          <cell r="K663">
            <v>821.76579247775476</v>
          </cell>
          <cell r="S663">
            <v>40</v>
          </cell>
        </row>
        <row r="664">
          <cell r="K664">
            <v>5.9129935322852125</v>
          </cell>
          <cell r="S664">
            <v>40</v>
          </cell>
        </row>
        <row r="665">
          <cell r="K665">
            <v>-0.13188105856426852</v>
          </cell>
          <cell r="S665">
            <v>40</v>
          </cell>
        </row>
        <row r="666">
          <cell r="K666">
            <v>177.7809142492323</v>
          </cell>
          <cell r="S666">
            <v>40</v>
          </cell>
        </row>
        <row r="667">
          <cell r="K667">
            <v>-0.15840063084066008</v>
          </cell>
          <cell r="S667">
            <v>40</v>
          </cell>
        </row>
        <row r="668">
          <cell r="K668">
            <v>6.0192356138086254</v>
          </cell>
          <cell r="S668">
            <v>40</v>
          </cell>
        </row>
        <row r="669">
          <cell r="K669">
            <v>-0.12437300645757489</v>
          </cell>
          <cell r="S669">
            <v>40</v>
          </cell>
        </row>
        <row r="670">
          <cell r="K670">
            <v>-0.16687461850295396</v>
          </cell>
          <cell r="S670">
            <v>40</v>
          </cell>
        </row>
        <row r="671">
          <cell r="K671">
            <v>1.9453557821105754</v>
          </cell>
          <cell r="S671">
            <v>40</v>
          </cell>
        </row>
        <row r="672">
          <cell r="K672">
            <v>7.2374053950553671E-2</v>
          </cell>
          <cell r="S672">
            <v>40</v>
          </cell>
        </row>
        <row r="673">
          <cell r="K673">
            <v>-0.24116047983046154</v>
          </cell>
          <cell r="S673">
            <v>40</v>
          </cell>
        </row>
        <row r="674">
          <cell r="K674">
            <v>-2.2939046330333631E-4</v>
          </cell>
          <cell r="S674">
            <v>40</v>
          </cell>
        </row>
        <row r="675">
          <cell r="K675">
            <v>51.102352523636718</v>
          </cell>
          <cell r="S675">
            <v>40</v>
          </cell>
        </row>
        <row r="676">
          <cell r="K676">
            <v>0.80961907813492595</v>
          </cell>
          <cell r="S676">
            <v>40</v>
          </cell>
        </row>
        <row r="677">
          <cell r="K677">
            <v>0.27829040685228368</v>
          </cell>
          <cell r="S677">
            <v>40</v>
          </cell>
        </row>
        <row r="678">
          <cell r="K678">
            <v>-0.64097023908959683</v>
          </cell>
          <cell r="S678">
            <v>40</v>
          </cell>
        </row>
        <row r="679">
          <cell r="K679">
            <v>0.68473437434257811</v>
          </cell>
          <cell r="S679">
            <v>40</v>
          </cell>
        </row>
        <row r="680">
          <cell r="K680">
            <v>-0.20996502671604758</v>
          </cell>
          <cell r="S680">
            <v>40</v>
          </cell>
        </row>
        <row r="681">
          <cell r="K681">
            <v>-0.80789736095366371</v>
          </cell>
          <cell r="S681">
            <v>40</v>
          </cell>
        </row>
        <row r="682">
          <cell r="K682">
            <v>0.16350877470952183</v>
          </cell>
          <cell r="S682">
            <v>40</v>
          </cell>
        </row>
        <row r="683">
          <cell r="K683">
            <v>0.15186228789378634</v>
          </cell>
          <cell r="S683">
            <v>40</v>
          </cell>
        </row>
        <row r="684">
          <cell r="K684">
            <v>0.14447472826387028</v>
          </cell>
          <cell r="S684">
            <v>40</v>
          </cell>
        </row>
        <row r="685">
          <cell r="K685">
            <v>4.5910518749045372E-2</v>
          </cell>
          <cell r="S685">
            <v>40</v>
          </cell>
        </row>
        <row r="686">
          <cell r="K686">
            <v>-0.93700938093999842</v>
          </cell>
          <cell r="S686">
            <v>40</v>
          </cell>
        </row>
        <row r="687">
          <cell r="K687">
            <v>21.716155116969848</v>
          </cell>
          <cell r="S687">
            <v>40</v>
          </cell>
        </row>
        <row r="688">
          <cell r="K688">
            <v>4.4056998953879933</v>
          </cell>
          <cell r="S688">
            <v>40</v>
          </cell>
        </row>
        <row r="689">
          <cell r="K689">
            <v>0.59919855674752553</v>
          </cell>
          <cell r="S689">
            <v>40</v>
          </cell>
        </row>
        <row r="690">
          <cell r="K690">
            <v>-0.35824149514441128</v>
          </cell>
          <cell r="S690">
            <v>40</v>
          </cell>
        </row>
        <row r="691">
          <cell r="K691">
            <v>1873.5709287960042</v>
          </cell>
          <cell r="S691">
            <v>40</v>
          </cell>
        </row>
        <row r="692">
          <cell r="K692">
            <v>976.11697734109691</v>
          </cell>
          <cell r="S692">
            <v>40</v>
          </cell>
        </row>
        <row r="693">
          <cell r="K693">
            <v>4.4679157483198564</v>
          </cell>
          <cell r="S693">
            <v>40</v>
          </cell>
        </row>
        <row r="694">
          <cell r="K694">
            <v>-0.9084853271043124</v>
          </cell>
          <cell r="S694">
            <v>40</v>
          </cell>
        </row>
        <row r="695">
          <cell r="K695">
            <v>-1.0883736755571107</v>
          </cell>
          <cell r="S695">
            <v>40</v>
          </cell>
        </row>
        <row r="696">
          <cell r="K696">
            <v>-1.0315650920993276</v>
          </cell>
          <cell r="S696">
            <v>40</v>
          </cell>
        </row>
        <row r="697">
          <cell r="K697">
            <v>9.025724929529344E-2</v>
          </cell>
          <cell r="S697">
            <v>40</v>
          </cell>
        </row>
        <row r="698">
          <cell r="K698">
            <v>0.18181234638522706</v>
          </cell>
          <cell r="S698">
            <v>40</v>
          </cell>
        </row>
        <row r="699">
          <cell r="K699">
            <v>0.71318302434716574</v>
          </cell>
          <cell r="S699">
            <v>40</v>
          </cell>
        </row>
        <row r="700">
          <cell r="K700">
            <v>0.41057406488656467</v>
          </cell>
          <cell r="S700">
            <v>40</v>
          </cell>
        </row>
        <row r="701">
          <cell r="K701">
            <v>-0.93493778023267837</v>
          </cell>
          <cell r="S701">
            <v>40</v>
          </cell>
        </row>
        <row r="702">
          <cell r="K702">
            <v>-0.80145651723223121</v>
          </cell>
          <cell r="S702">
            <v>40</v>
          </cell>
        </row>
        <row r="703">
          <cell r="K703">
            <v>1.1657826335966761</v>
          </cell>
          <cell r="S703">
            <v>40</v>
          </cell>
        </row>
        <row r="704">
          <cell r="K704">
            <v>2.7415500858085973E-2</v>
          </cell>
          <cell r="S704">
            <v>40</v>
          </cell>
        </row>
        <row r="705">
          <cell r="K705">
            <v>-2.3076857272692455E-2</v>
          </cell>
          <cell r="S705">
            <v>40</v>
          </cell>
        </row>
        <row r="706">
          <cell r="K706">
            <v>-1.3334580616890297</v>
          </cell>
          <cell r="S706">
            <v>40</v>
          </cell>
        </row>
        <row r="707">
          <cell r="K707">
            <v>-1.0835322409997363</v>
          </cell>
          <cell r="S707">
            <v>40</v>
          </cell>
        </row>
        <row r="708">
          <cell r="K708">
            <v>0.33987027459321845</v>
          </cell>
          <cell r="S708">
            <v>40</v>
          </cell>
        </row>
        <row r="709">
          <cell r="K709">
            <v>-0.3140343100652695</v>
          </cell>
          <cell r="S709">
            <v>40</v>
          </cell>
        </row>
        <row r="710">
          <cell r="K710">
            <v>76943.530443795316</v>
          </cell>
          <cell r="S710">
            <v>40</v>
          </cell>
        </row>
        <row r="711">
          <cell r="K711">
            <v>18.866745870274958</v>
          </cell>
          <cell r="S711">
            <v>40</v>
          </cell>
        </row>
        <row r="712">
          <cell r="K712">
            <v>0.2167422597993196</v>
          </cell>
          <cell r="S712">
            <v>40</v>
          </cell>
        </row>
        <row r="713">
          <cell r="K713">
            <v>821.80310166279878</v>
          </cell>
          <cell r="S713">
            <v>40</v>
          </cell>
        </row>
        <row r="714">
          <cell r="K714">
            <v>-0.42885417280456317</v>
          </cell>
          <cell r="S714">
            <v>40</v>
          </cell>
        </row>
        <row r="715">
          <cell r="K715">
            <v>-0.34115014496950491</v>
          </cell>
          <cell r="S715">
            <v>40</v>
          </cell>
        </row>
        <row r="716">
          <cell r="K716">
            <v>-1.0397784992010295</v>
          </cell>
          <cell r="S716">
            <v>40</v>
          </cell>
        </row>
        <row r="717">
          <cell r="K717">
            <v>-0.97668843135804906</v>
          </cell>
          <cell r="S717">
            <v>40</v>
          </cell>
        </row>
        <row r="718">
          <cell r="K718">
            <v>1.2145888093204213</v>
          </cell>
          <cell r="S718">
            <v>40</v>
          </cell>
        </row>
        <row r="719">
          <cell r="K719">
            <v>-0.88496879199377976</v>
          </cell>
          <cell r="S719">
            <v>40</v>
          </cell>
        </row>
        <row r="720">
          <cell r="K720">
            <v>0.36278208672525886</v>
          </cell>
          <cell r="S720">
            <v>40</v>
          </cell>
        </row>
        <row r="721">
          <cell r="K721">
            <v>0.35022866281597514</v>
          </cell>
          <cell r="S721">
            <v>40</v>
          </cell>
        </row>
        <row r="722">
          <cell r="K722">
            <v>-0.83728893545761607</v>
          </cell>
          <cell r="S722">
            <v>40</v>
          </cell>
        </row>
        <row r="723">
          <cell r="K723">
            <v>-0.70095538105373223</v>
          </cell>
          <cell r="S723">
            <v>40</v>
          </cell>
        </row>
        <row r="724">
          <cell r="K724">
            <v>1.0998925215165885</v>
          </cell>
          <cell r="S724">
            <v>40</v>
          </cell>
        </row>
        <row r="725">
          <cell r="K725">
            <v>-4.1097122231072224E-2</v>
          </cell>
          <cell r="S725">
            <v>40</v>
          </cell>
        </row>
        <row r="726">
          <cell r="K726">
            <v>-6.1476007694432649E-2</v>
          </cell>
          <cell r="S726">
            <v>40</v>
          </cell>
        </row>
        <row r="727">
          <cell r="K727">
            <v>-0.2593040702118104</v>
          </cell>
          <cell r="S727">
            <v>40</v>
          </cell>
        </row>
        <row r="728">
          <cell r="K728">
            <v>-1.0646923879778796</v>
          </cell>
          <cell r="S728">
            <v>40</v>
          </cell>
        </row>
        <row r="729">
          <cell r="K729">
            <v>-0.18554966218725966</v>
          </cell>
          <cell r="S729">
            <v>40</v>
          </cell>
        </row>
        <row r="730">
          <cell r="K730">
            <v>1.9198975247585608</v>
          </cell>
          <cell r="S730">
            <v>40</v>
          </cell>
        </row>
        <row r="731">
          <cell r="K731">
            <v>-1.1253894092041756</v>
          </cell>
          <cell r="S731">
            <v>40</v>
          </cell>
        </row>
        <row r="732">
          <cell r="K732">
            <v>-0.40302557951124285</v>
          </cell>
          <cell r="S732">
            <v>40</v>
          </cell>
        </row>
        <row r="733">
          <cell r="K733">
            <v>1.3549418473262291</v>
          </cell>
          <cell r="S733">
            <v>40</v>
          </cell>
        </row>
        <row r="734">
          <cell r="K734">
            <v>3.3140399364749371E-3</v>
          </cell>
          <cell r="S734">
            <v>40</v>
          </cell>
        </row>
        <row r="735">
          <cell r="K735">
            <v>0.578011793240095</v>
          </cell>
          <cell r="S735">
            <v>40</v>
          </cell>
        </row>
        <row r="736">
          <cell r="K736">
            <v>-0.6485545375586228</v>
          </cell>
          <cell r="S736">
            <v>40</v>
          </cell>
        </row>
        <row r="737">
          <cell r="K737">
            <v>-1.0384910255030282</v>
          </cell>
          <cell r="S737">
            <v>40</v>
          </cell>
        </row>
        <row r="738">
          <cell r="K738">
            <v>-0.15678806215485394</v>
          </cell>
          <cell r="S738">
            <v>40</v>
          </cell>
        </row>
        <row r="739">
          <cell r="K739">
            <v>-0.14690161678544814</v>
          </cell>
          <cell r="S739">
            <v>40</v>
          </cell>
        </row>
        <row r="740">
          <cell r="K740">
            <v>0.42025072610751185</v>
          </cell>
          <cell r="S740">
            <v>40</v>
          </cell>
        </row>
        <row r="741">
          <cell r="K741">
            <v>-2.1019191471108023</v>
          </cell>
          <cell r="S741">
            <v>40</v>
          </cell>
        </row>
        <row r="742">
          <cell r="K742">
            <v>-2.1504506886001375</v>
          </cell>
          <cell r="S742">
            <v>40</v>
          </cell>
        </row>
        <row r="743">
          <cell r="K743">
            <v>0.73873350245907166</v>
          </cell>
          <cell r="S743">
            <v>40</v>
          </cell>
        </row>
        <row r="744">
          <cell r="K744">
            <v>-0.77282064340210932</v>
          </cell>
          <cell r="S744">
            <v>40</v>
          </cell>
        </row>
        <row r="745">
          <cell r="K745">
            <v>8.7557281474049883E-4</v>
          </cell>
          <cell r="S745">
            <v>40</v>
          </cell>
        </row>
        <row r="746">
          <cell r="K746">
            <v>-0.82768473721225599</v>
          </cell>
          <cell r="S746">
            <v>40</v>
          </cell>
        </row>
        <row r="747">
          <cell r="K747">
            <v>-0.16788929972530406</v>
          </cell>
          <cell r="S747">
            <v>40</v>
          </cell>
        </row>
        <row r="748">
          <cell r="K748">
            <v>-0.15617303868507565</v>
          </cell>
          <cell r="S748">
            <v>40</v>
          </cell>
        </row>
        <row r="749">
          <cell r="K749">
            <v>-0.92440276092016815</v>
          </cell>
          <cell r="S749">
            <v>40</v>
          </cell>
        </row>
        <row r="750">
          <cell r="K750">
            <v>-0.16048044077208681</v>
          </cell>
          <cell r="S750">
            <v>40</v>
          </cell>
        </row>
        <row r="751">
          <cell r="K751">
            <v>-0.1368090836687603</v>
          </cell>
          <cell r="S751">
            <v>40</v>
          </cell>
        </row>
        <row r="752">
          <cell r="K752">
            <v>-0.18402488067706835</v>
          </cell>
          <cell r="S752">
            <v>40</v>
          </cell>
        </row>
        <row r="753">
          <cell r="K753">
            <v>0.11668974997339179</v>
          </cell>
          <cell r="S753">
            <v>40</v>
          </cell>
        </row>
        <row r="754">
          <cell r="K754">
            <v>2.6015078379214773</v>
          </cell>
          <cell r="S754">
            <v>40</v>
          </cell>
        </row>
        <row r="755">
          <cell r="K755">
            <v>0.23096107516592201</v>
          </cell>
          <cell r="S755">
            <v>40</v>
          </cell>
        </row>
        <row r="756">
          <cell r="K756">
            <v>0.89592269178603179</v>
          </cell>
          <cell r="S756">
            <v>40</v>
          </cell>
        </row>
        <row r="757">
          <cell r="K757">
            <v>-8.8853611186140297E-2</v>
          </cell>
          <cell r="S757">
            <v>40</v>
          </cell>
        </row>
        <row r="758">
          <cell r="K758">
            <v>-0.12534095513713059</v>
          </cell>
          <cell r="S758">
            <v>40</v>
          </cell>
        </row>
        <row r="759">
          <cell r="K759">
            <v>-7.7442985674466697E-2</v>
          </cell>
          <cell r="S759">
            <v>40</v>
          </cell>
        </row>
        <row r="760">
          <cell r="K760">
            <v>1.1649983291537709</v>
          </cell>
          <cell r="S760">
            <v>40</v>
          </cell>
        </row>
        <row r="761">
          <cell r="K761">
            <v>-0.80546578143135905</v>
          </cell>
          <cell r="S761">
            <v>40</v>
          </cell>
        </row>
        <row r="762">
          <cell r="K762">
            <v>-2.351760595865196E-2</v>
          </cell>
          <cell r="S762">
            <v>40</v>
          </cell>
        </row>
        <row r="763">
          <cell r="K763">
            <v>0.41894875371627549</v>
          </cell>
          <cell r="S763">
            <v>40</v>
          </cell>
        </row>
        <row r="764">
          <cell r="K764">
            <v>-0.83664302274781788</v>
          </cell>
          <cell r="S764">
            <v>40</v>
          </cell>
        </row>
        <row r="765">
          <cell r="K765">
            <v>-0.66679662482273439</v>
          </cell>
          <cell r="S765">
            <v>40</v>
          </cell>
        </row>
        <row r="766">
          <cell r="K766">
            <v>-1.8259463010471755E-2</v>
          </cell>
          <cell r="S766">
            <v>40</v>
          </cell>
        </row>
        <row r="767">
          <cell r="K767">
            <v>-8.2669605290843023E-2</v>
          </cell>
          <cell r="S767">
            <v>40</v>
          </cell>
        </row>
        <row r="768">
          <cell r="K768">
            <v>-0.15598717762089118</v>
          </cell>
          <cell r="S768">
            <v>40</v>
          </cell>
        </row>
        <row r="769">
          <cell r="K769">
            <v>-0.25666264217514795</v>
          </cell>
          <cell r="S769">
            <v>40</v>
          </cell>
        </row>
        <row r="770">
          <cell r="K770">
            <v>-0.10504775574837463</v>
          </cell>
          <cell r="S770">
            <v>40</v>
          </cell>
        </row>
        <row r="771">
          <cell r="K771">
            <v>3.7785777420791596E-2</v>
          </cell>
          <cell r="S771">
            <v>40</v>
          </cell>
        </row>
        <row r="772">
          <cell r="K772">
            <v>-0.23670806268173733</v>
          </cell>
          <cell r="S772">
            <v>40</v>
          </cell>
        </row>
        <row r="773">
          <cell r="K773">
            <v>48.404004952939509</v>
          </cell>
          <cell r="S773">
            <v>40</v>
          </cell>
        </row>
        <row r="774">
          <cell r="K774">
            <v>-8.9280236856028872E-2</v>
          </cell>
          <cell r="S774">
            <v>40</v>
          </cell>
        </row>
        <row r="775">
          <cell r="K775">
            <v>1.7353038319036103</v>
          </cell>
          <cell r="S775">
            <v>40</v>
          </cell>
        </row>
        <row r="776">
          <cell r="K776">
            <v>-0.59474002918859648</v>
          </cell>
          <cell r="S776">
            <v>40</v>
          </cell>
        </row>
        <row r="777">
          <cell r="K777">
            <v>-0.27850978734490828</v>
          </cell>
          <cell r="S777">
            <v>40</v>
          </cell>
        </row>
        <row r="778">
          <cell r="K778">
            <v>-0.15941136414768675</v>
          </cell>
          <cell r="S778">
            <v>40</v>
          </cell>
        </row>
        <row r="779">
          <cell r="K779">
            <v>2.3474867075471106</v>
          </cell>
          <cell r="S779">
            <v>40</v>
          </cell>
        </row>
        <row r="780">
          <cell r="K780">
            <v>43.654945294933519</v>
          </cell>
          <cell r="S780">
            <v>40</v>
          </cell>
        </row>
        <row r="781">
          <cell r="K781">
            <v>26.438997323703621</v>
          </cell>
          <cell r="S781">
            <v>40</v>
          </cell>
        </row>
        <row r="782">
          <cell r="K782">
            <v>-0.64867910985936206</v>
          </cell>
          <cell r="S782">
            <v>40</v>
          </cell>
        </row>
        <row r="783">
          <cell r="K783">
            <v>6.2314293305371065</v>
          </cell>
          <cell r="S783">
            <v>40</v>
          </cell>
        </row>
        <row r="784">
          <cell r="K784">
            <v>6.8628565623510482</v>
          </cell>
          <cell r="S784">
            <v>40</v>
          </cell>
        </row>
        <row r="785">
          <cell r="K785">
            <v>0.81279738632762977</v>
          </cell>
          <cell r="S785">
            <v>40</v>
          </cell>
        </row>
        <row r="786">
          <cell r="K786">
            <v>-0.61542062674226317</v>
          </cell>
          <cell r="S786">
            <v>40</v>
          </cell>
        </row>
        <row r="787">
          <cell r="K787">
            <v>3.9937094793048535</v>
          </cell>
          <cell r="S787">
            <v>40</v>
          </cell>
        </row>
        <row r="788">
          <cell r="K788">
            <v>0.2822372387126072</v>
          </cell>
          <cell r="S788">
            <v>40</v>
          </cell>
        </row>
        <row r="789">
          <cell r="K789">
            <v>0.36311166624685864</v>
          </cell>
          <cell r="S789">
            <v>40</v>
          </cell>
        </row>
        <row r="790">
          <cell r="K790">
            <v>-0.78592916654380329</v>
          </cell>
          <cell r="S790">
            <v>40</v>
          </cell>
        </row>
        <row r="791">
          <cell r="K791">
            <v>-0.95603319601097836</v>
          </cell>
          <cell r="S791">
            <v>40</v>
          </cell>
        </row>
        <row r="792">
          <cell r="K792">
            <v>59.854122823605294</v>
          </cell>
          <cell r="S792">
            <v>40</v>
          </cell>
        </row>
        <row r="793">
          <cell r="K793">
            <v>-0.34749713929711429</v>
          </cell>
          <cell r="S793">
            <v>40</v>
          </cell>
        </row>
        <row r="794">
          <cell r="K794">
            <v>65.789480410927226</v>
          </cell>
          <cell r="S794">
            <v>40</v>
          </cell>
        </row>
        <row r="795">
          <cell r="K795">
            <v>6.3217406737685629</v>
          </cell>
          <cell r="S795">
            <v>40</v>
          </cell>
        </row>
        <row r="796">
          <cell r="K796">
            <v>-0.18737083744922423</v>
          </cell>
          <cell r="S796">
            <v>40</v>
          </cell>
        </row>
        <row r="797">
          <cell r="K797">
            <v>6.6241949671479343</v>
          </cell>
          <cell r="S797">
            <v>40</v>
          </cell>
        </row>
        <row r="798">
          <cell r="K798">
            <v>589.57902914849001</v>
          </cell>
          <cell r="S798">
            <v>40</v>
          </cell>
        </row>
        <row r="799">
          <cell r="K799">
            <v>-0.19142774172950089</v>
          </cell>
          <cell r="S799">
            <v>40</v>
          </cell>
        </row>
        <row r="800">
          <cell r="K800">
            <v>56.069278595708248</v>
          </cell>
          <cell r="S800">
            <v>40</v>
          </cell>
        </row>
        <row r="801">
          <cell r="K801">
            <v>1.3374545077694893</v>
          </cell>
          <cell r="S801">
            <v>40</v>
          </cell>
        </row>
        <row r="802">
          <cell r="K802">
            <v>40.48112623049488</v>
          </cell>
          <cell r="S802">
            <v>40</v>
          </cell>
        </row>
        <row r="803">
          <cell r="K803">
            <v>1.172327615299497</v>
          </cell>
          <cell r="S803">
            <v>40</v>
          </cell>
        </row>
        <row r="804">
          <cell r="K804">
            <v>1.6905645497752833</v>
          </cell>
          <cell r="S804">
            <v>40</v>
          </cell>
        </row>
        <row r="805">
          <cell r="K805">
            <v>-0.20794044671041897</v>
          </cell>
          <cell r="S805">
            <v>40</v>
          </cell>
        </row>
        <row r="806">
          <cell r="K806">
            <v>-0.67401941840628488</v>
          </cell>
          <cell r="S806">
            <v>40</v>
          </cell>
        </row>
        <row r="807">
          <cell r="K807">
            <v>0.78371637322087351</v>
          </cell>
          <cell r="S807">
            <v>40</v>
          </cell>
        </row>
        <row r="808">
          <cell r="K808">
            <v>6.2195978655797184</v>
          </cell>
          <cell r="S808">
            <v>40</v>
          </cell>
        </row>
        <row r="809">
          <cell r="K809">
            <v>5.6664028718407877</v>
          </cell>
          <cell r="S809">
            <v>40</v>
          </cell>
        </row>
        <row r="810">
          <cell r="K810">
            <v>6.8952427882447918</v>
          </cell>
          <cell r="S810">
            <v>40</v>
          </cell>
        </row>
        <row r="811">
          <cell r="K811">
            <v>6.2445401876820634</v>
          </cell>
          <cell r="S811">
            <v>40</v>
          </cell>
        </row>
        <row r="812">
          <cell r="K812">
            <v>0.44343211891958056</v>
          </cell>
          <cell r="S812">
            <v>40</v>
          </cell>
        </row>
        <row r="813">
          <cell r="K813">
            <v>0.32240758602847075</v>
          </cell>
          <cell r="S813">
            <v>40</v>
          </cell>
        </row>
        <row r="814">
          <cell r="K814">
            <v>-0.60887924809100102</v>
          </cell>
          <cell r="S814">
            <v>40</v>
          </cell>
        </row>
        <row r="815">
          <cell r="K815">
            <v>1.2479801999089897</v>
          </cell>
          <cell r="S815">
            <v>40</v>
          </cell>
        </row>
        <row r="816">
          <cell r="K816">
            <v>3.9757385469485875</v>
          </cell>
          <cell r="S816">
            <v>40</v>
          </cell>
        </row>
        <row r="817">
          <cell r="K817">
            <v>3.6321854807232734</v>
          </cell>
          <cell r="S817">
            <v>40</v>
          </cell>
        </row>
        <row r="818">
          <cell r="K818">
            <v>0.28946317547806988</v>
          </cell>
          <cell r="S818">
            <v>40</v>
          </cell>
        </row>
        <row r="819">
          <cell r="K819">
            <v>-1.3254175429133108</v>
          </cell>
          <cell r="S819">
            <v>40</v>
          </cell>
        </row>
        <row r="820">
          <cell r="K820">
            <v>0.35155514622142586</v>
          </cell>
          <cell r="S820">
            <v>40</v>
          </cell>
        </row>
        <row r="821">
          <cell r="K821">
            <v>-8.9534742618588042E-2</v>
          </cell>
          <cell r="S821">
            <v>40</v>
          </cell>
        </row>
        <row r="822">
          <cell r="K822">
            <v>0.29251226840325179</v>
          </cell>
          <cell r="S822">
            <v>40</v>
          </cell>
        </row>
        <row r="823">
          <cell r="K823">
            <v>-0.52022873062338526</v>
          </cell>
          <cell r="S823">
            <v>40</v>
          </cell>
        </row>
        <row r="824">
          <cell r="K824">
            <v>-0.95994856518162441</v>
          </cell>
          <cell r="S824">
            <v>40</v>
          </cell>
        </row>
        <row r="825">
          <cell r="K825">
            <v>60.228641355460709</v>
          </cell>
          <cell r="S825">
            <v>40</v>
          </cell>
        </row>
        <row r="826">
          <cell r="K826">
            <v>1.6325926988531481</v>
          </cell>
          <cell r="S826">
            <v>40</v>
          </cell>
        </row>
        <row r="827">
          <cell r="K827">
            <v>93.843183491234413</v>
          </cell>
          <cell r="S827">
            <v>40</v>
          </cell>
        </row>
        <row r="828">
          <cell r="K828">
            <v>-0.33989727859526953</v>
          </cell>
          <cell r="S828">
            <v>40</v>
          </cell>
        </row>
        <row r="829">
          <cell r="K829">
            <v>-0.20738648134937818</v>
          </cell>
          <cell r="S829">
            <v>40</v>
          </cell>
        </row>
        <row r="830">
          <cell r="K830">
            <v>1.9964972820756053</v>
          </cell>
          <cell r="S830">
            <v>40</v>
          </cell>
        </row>
        <row r="831">
          <cell r="K831">
            <v>302.7536608821863</v>
          </cell>
          <cell r="S831">
            <v>40</v>
          </cell>
        </row>
        <row r="832">
          <cell r="K832">
            <v>6.746611603587696</v>
          </cell>
          <cell r="S832">
            <v>40</v>
          </cell>
        </row>
        <row r="833">
          <cell r="K833">
            <v>-0.13772913963369887</v>
          </cell>
          <cell r="S833">
            <v>40</v>
          </cell>
        </row>
        <row r="834">
          <cell r="K834">
            <v>-0.18349962321174451</v>
          </cell>
          <cell r="S834">
            <v>40</v>
          </cell>
        </row>
        <row r="835">
          <cell r="K835">
            <v>0.18332091394043035</v>
          </cell>
          <cell r="S835">
            <v>40</v>
          </cell>
        </row>
        <row r="836">
          <cell r="K836">
            <v>2591.761978826105</v>
          </cell>
          <cell r="S836">
            <v>40</v>
          </cell>
        </row>
        <row r="837">
          <cell r="K837">
            <v>-0.11753197052529266</v>
          </cell>
          <cell r="S837">
            <v>40</v>
          </cell>
        </row>
        <row r="838">
          <cell r="K838">
            <v>-0.19405878135935989</v>
          </cell>
          <cell r="S838">
            <v>40</v>
          </cell>
        </row>
        <row r="839">
          <cell r="K839">
            <v>0.64297406543867353</v>
          </cell>
          <cell r="S839">
            <v>40</v>
          </cell>
        </row>
        <row r="840">
          <cell r="K840">
            <v>2.2840358913551611</v>
          </cell>
          <cell r="S840">
            <v>40</v>
          </cell>
        </row>
        <row r="841">
          <cell r="K841">
            <v>-7.3620301186276452E-2</v>
          </cell>
          <cell r="S841">
            <v>40</v>
          </cell>
        </row>
        <row r="842">
          <cell r="K842">
            <v>2.6796308065523649</v>
          </cell>
          <cell r="S842">
            <v>40</v>
          </cell>
        </row>
        <row r="843">
          <cell r="K843">
            <v>50.002330934528068</v>
          </cell>
          <cell r="S843">
            <v>40</v>
          </cell>
        </row>
        <row r="844">
          <cell r="K844">
            <v>36.599366463354315</v>
          </cell>
          <cell r="S844">
            <v>40</v>
          </cell>
        </row>
        <row r="845">
          <cell r="K845">
            <v>-0.65473588977987174</v>
          </cell>
          <cell r="S845">
            <v>40</v>
          </cell>
        </row>
        <row r="846">
          <cell r="K846">
            <v>5.9418499783909375</v>
          </cell>
          <cell r="S846">
            <v>40</v>
          </cell>
        </row>
        <row r="847">
          <cell r="K847">
            <v>6.8564391141619492</v>
          </cell>
          <cell r="S847">
            <v>40</v>
          </cell>
        </row>
        <row r="848">
          <cell r="K848">
            <v>-0.8954672812504062</v>
          </cell>
          <cell r="S848">
            <v>40</v>
          </cell>
        </row>
        <row r="849">
          <cell r="K849">
            <v>1.0055011927182427</v>
          </cell>
          <cell r="S849">
            <v>40</v>
          </cell>
        </row>
        <row r="850">
          <cell r="K850">
            <v>-0.50091326976163597</v>
          </cell>
          <cell r="S850">
            <v>40</v>
          </cell>
        </row>
        <row r="851">
          <cell r="K851">
            <v>0.28526438051935471</v>
          </cell>
          <cell r="S851">
            <v>40</v>
          </cell>
        </row>
        <row r="852">
          <cell r="K852">
            <v>0.22230111563289995</v>
          </cell>
          <cell r="S852">
            <v>40</v>
          </cell>
        </row>
        <row r="853">
          <cell r="K853">
            <v>0.30553076141166824</v>
          </cell>
          <cell r="S853">
            <v>40</v>
          </cell>
        </row>
        <row r="854">
          <cell r="K854">
            <v>-0.95896406883643903</v>
          </cell>
          <cell r="S854">
            <v>40</v>
          </cell>
        </row>
        <row r="855">
          <cell r="K855">
            <v>37.439120133947931</v>
          </cell>
          <cell r="S855">
            <v>40</v>
          </cell>
        </row>
        <row r="856">
          <cell r="K856">
            <v>1734.9389336268619</v>
          </cell>
          <cell r="S856">
            <v>40</v>
          </cell>
        </row>
        <row r="857">
          <cell r="K857">
            <v>1.2428651610336154</v>
          </cell>
          <cell r="S857">
            <v>40</v>
          </cell>
        </row>
        <row r="858">
          <cell r="K858">
            <v>253.48818815176574</v>
          </cell>
          <cell r="S858">
            <v>40</v>
          </cell>
        </row>
        <row r="859">
          <cell r="K859">
            <v>-0.16885607768215927</v>
          </cell>
          <cell r="S859">
            <v>40</v>
          </cell>
        </row>
        <row r="860">
          <cell r="K860">
            <v>4487.7521189030767</v>
          </cell>
          <cell r="S860">
            <v>40</v>
          </cell>
        </row>
        <row r="861">
          <cell r="K861">
            <v>-0.18568452506070712</v>
          </cell>
          <cell r="S861">
            <v>40</v>
          </cell>
        </row>
        <row r="862">
          <cell r="K862">
            <v>-0.21441312189548645</v>
          </cell>
          <cell r="S862">
            <v>40</v>
          </cell>
        </row>
        <row r="863">
          <cell r="K863">
            <v>25.284756068442306</v>
          </cell>
          <cell r="S863">
            <v>40</v>
          </cell>
        </row>
        <row r="864">
          <cell r="K864">
            <v>-0.31066661929714628</v>
          </cell>
          <cell r="S864">
            <v>40</v>
          </cell>
        </row>
        <row r="865">
          <cell r="K865">
            <v>0.56854600314736947</v>
          </cell>
          <cell r="S865">
            <v>40</v>
          </cell>
        </row>
        <row r="866">
          <cell r="K866">
            <v>0.16993595242123422</v>
          </cell>
          <cell r="S866">
            <v>40</v>
          </cell>
        </row>
        <row r="867">
          <cell r="K867">
            <v>-0.83785135039726022</v>
          </cell>
          <cell r="S867">
            <v>40</v>
          </cell>
        </row>
        <row r="868">
          <cell r="K868">
            <v>0.94574002821885195</v>
          </cell>
          <cell r="S868">
            <v>40</v>
          </cell>
        </row>
        <row r="869">
          <cell r="K869">
            <v>0.16957400576236592</v>
          </cell>
          <cell r="S869">
            <v>40</v>
          </cell>
        </row>
        <row r="870">
          <cell r="K870">
            <v>-0.6920583284165357</v>
          </cell>
          <cell r="S870">
            <v>40</v>
          </cell>
        </row>
        <row r="871">
          <cell r="K871">
            <v>-0.54020452623016324</v>
          </cell>
          <cell r="S871">
            <v>40</v>
          </cell>
        </row>
        <row r="872">
          <cell r="K872">
            <v>-7.9018269355194168E-2</v>
          </cell>
          <cell r="S872">
            <v>40</v>
          </cell>
        </row>
        <row r="873">
          <cell r="K873">
            <v>-9.2240708781608671E-2</v>
          </cell>
          <cell r="S873">
            <v>40</v>
          </cell>
        </row>
        <row r="874">
          <cell r="K874">
            <v>-0.36960791284296174</v>
          </cell>
          <cell r="S874">
            <v>40</v>
          </cell>
        </row>
        <row r="875">
          <cell r="K875">
            <v>-1.0203500678339796</v>
          </cell>
          <cell r="S875">
            <v>40</v>
          </cell>
        </row>
        <row r="876">
          <cell r="K876">
            <v>-0.35651727006875633</v>
          </cell>
          <cell r="S876">
            <v>40</v>
          </cell>
        </row>
        <row r="877">
          <cell r="K877">
            <v>-0.29373858814657505</v>
          </cell>
          <cell r="S877">
            <v>40</v>
          </cell>
        </row>
        <row r="878">
          <cell r="K878">
            <v>1425.2462088365698</v>
          </cell>
          <cell r="S878">
            <v>40</v>
          </cell>
        </row>
        <row r="879">
          <cell r="K879">
            <v>-5.1725605316356831E-2</v>
          </cell>
          <cell r="S879">
            <v>40</v>
          </cell>
        </row>
        <row r="880">
          <cell r="K880">
            <v>0.31343716746706995</v>
          </cell>
          <cell r="S880">
            <v>40</v>
          </cell>
        </row>
        <row r="881">
          <cell r="K881">
            <v>20.136183867141959</v>
          </cell>
          <cell r="S881">
            <v>40</v>
          </cell>
        </row>
        <row r="882">
          <cell r="K882">
            <v>24.175009854475274</v>
          </cell>
          <cell r="S882">
            <v>40</v>
          </cell>
        </row>
        <row r="883">
          <cell r="K883">
            <v>-0.48597098963663032</v>
          </cell>
          <cell r="S883">
            <v>40</v>
          </cell>
        </row>
        <row r="884">
          <cell r="K884">
            <v>17.070604848921121</v>
          </cell>
          <cell r="S884">
            <v>40</v>
          </cell>
        </row>
        <row r="885">
          <cell r="K885">
            <v>-0.32628905413953341</v>
          </cell>
          <cell r="S885">
            <v>40</v>
          </cell>
        </row>
        <row r="886">
          <cell r="K886">
            <v>-0.21573568756262054</v>
          </cell>
          <cell r="S886">
            <v>40</v>
          </cell>
        </row>
        <row r="887">
          <cell r="K887">
            <v>0.22468123311247767</v>
          </cell>
          <cell r="S887">
            <v>40</v>
          </cell>
        </row>
        <row r="888">
          <cell r="K888">
            <v>-0.73780225756650764</v>
          </cell>
          <cell r="S888">
            <v>40</v>
          </cell>
        </row>
        <row r="889">
          <cell r="K889">
            <v>0.63391649279976914</v>
          </cell>
          <cell r="S889">
            <v>40</v>
          </cell>
        </row>
        <row r="890">
          <cell r="K890">
            <v>-0.79101548870102412</v>
          </cell>
          <cell r="S890">
            <v>40</v>
          </cell>
        </row>
        <row r="891">
          <cell r="K891">
            <v>-0.57028167120531759</v>
          </cell>
          <cell r="S891">
            <v>40</v>
          </cell>
        </row>
        <row r="892">
          <cell r="K892">
            <v>-0.12413235077674029</v>
          </cell>
          <cell r="S892">
            <v>40</v>
          </cell>
        </row>
        <row r="893">
          <cell r="K893">
            <v>-0.15763517823624429</v>
          </cell>
          <cell r="S893">
            <v>40</v>
          </cell>
        </row>
        <row r="894">
          <cell r="K894">
            <v>-0.22173756958296503</v>
          </cell>
          <cell r="S894">
            <v>40</v>
          </cell>
        </row>
        <row r="895">
          <cell r="K895">
            <v>-0.23422951625430793</v>
          </cell>
          <cell r="S895">
            <v>40</v>
          </cell>
        </row>
        <row r="896">
          <cell r="K896">
            <v>-1.0519614094589458</v>
          </cell>
          <cell r="S896">
            <v>40</v>
          </cell>
        </row>
        <row r="897">
          <cell r="K897">
            <v>0.47248224928663785</v>
          </cell>
          <cell r="S897">
            <v>40</v>
          </cell>
        </row>
        <row r="898">
          <cell r="K898">
            <v>2.7900265638966988</v>
          </cell>
          <cell r="S898">
            <v>40</v>
          </cell>
        </row>
        <row r="899">
          <cell r="K899">
            <v>-1.0292535280771364</v>
          </cell>
          <cell r="S899">
            <v>40</v>
          </cell>
        </row>
        <row r="900">
          <cell r="K900">
            <v>-0.20746334369909508</v>
          </cell>
          <cell r="S900">
            <v>40</v>
          </cell>
        </row>
        <row r="901">
          <cell r="K901">
            <v>0.63187422298705065</v>
          </cell>
          <cell r="S901">
            <v>40</v>
          </cell>
        </row>
        <row r="902">
          <cell r="K902">
            <v>485.92049149507261</v>
          </cell>
          <cell r="S902">
            <v>40</v>
          </cell>
        </row>
        <row r="903">
          <cell r="K903">
            <v>-0.18034498328602519</v>
          </cell>
          <cell r="S903">
            <v>40</v>
          </cell>
        </row>
        <row r="904">
          <cell r="K904">
            <v>-0.42233465443011298</v>
          </cell>
          <cell r="S904">
            <v>40</v>
          </cell>
        </row>
        <row r="905">
          <cell r="K905">
            <v>-1.0202394939075112</v>
          </cell>
          <cell r="S905">
            <v>40</v>
          </cell>
        </row>
        <row r="906">
          <cell r="K906">
            <v>-0.1551373400456672</v>
          </cell>
          <cell r="S906">
            <v>40</v>
          </cell>
        </row>
        <row r="907">
          <cell r="K907">
            <v>0.31039801834422048</v>
          </cell>
          <cell r="S907">
            <v>40</v>
          </cell>
        </row>
        <row r="908">
          <cell r="K908">
            <v>-0.86160545250717391</v>
          </cell>
          <cell r="S908">
            <v>40</v>
          </cell>
        </row>
        <row r="909">
          <cell r="K909">
            <v>5.6380466955266717E-2</v>
          </cell>
          <cell r="S909">
            <v>40</v>
          </cell>
        </row>
        <row r="910">
          <cell r="K910">
            <v>0.31803670101483361</v>
          </cell>
          <cell r="S910">
            <v>40</v>
          </cell>
        </row>
        <row r="911">
          <cell r="K911">
            <v>-0.79102229191704032</v>
          </cell>
          <cell r="S911">
            <v>40</v>
          </cell>
        </row>
        <row r="912">
          <cell r="K912">
            <v>-0.4511642983824613</v>
          </cell>
          <cell r="S912">
            <v>40</v>
          </cell>
        </row>
        <row r="913">
          <cell r="K913">
            <v>0.54131054475885587</v>
          </cell>
          <cell r="S913">
            <v>40</v>
          </cell>
        </row>
        <row r="914">
          <cell r="K914">
            <v>-0.15163464533454574</v>
          </cell>
          <cell r="S914">
            <v>40</v>
          </cell>
        </row>
        <row r="915">
          <cell r="K915">
            <v>-0.16064908410202997</v>
          </cell>
          <cell r="S915">
            <v>40</v>
          </cell>
        </row>
        <row r="916">
          <cell r="K916">
            <v>2.1707067224188155</v>
          </cell>
          <cell r="S916">
            <v>40</v>
          </cell>
        </row>
        <row r="917">
          <cell r="K917">
            <v>-0.92307412079571305</v>
          </cell>
          <cell r="S917">
            <v>40</v>
          </cell>
        </row>
        <row r="918">
          <cell r="K918">
            <v>-0.162558897062858</v>
          </cell>
          <cell r="S918">
            <v>40</v>
          </cell>
        </row>
        <row r="919">
          <cell r="K919">
            <v>2.8170790094263816</v>
          </cell>
          <cell r="S919">
            <v>40</v>
          </cell>
        </row>
        <row r="920">
          <cell r="K920">
            <v>4539.5611265914531</v>
          </cell>
          <cell r="S920">
            <v>40</v>
          </cell>
        </row>
        <row r="921">
          <cell r="K921">
            <v>1.4529029699509994</v>
          </cell>
          <cell r="S921">
            <v>40</v>
          </cell>
        </row>
        <row r="922">
          <cell r="K922">
            <v>-0.14555520452211104</v>
          </cell>
          <cell r="S922">
            <v>40</v>
          </cell>
        </row>
        <row r="923">
          <cell r="K923">
            <v>-0.3315025418909473</v>
          </cell>
          <cell r="S923">
            <v>40</v>
          </cell>
        </row>
        <row r="924">
          <cell r="K924">
            <v>0.70915330986002545</v>
          </cell>
          <cell r="S924">
            <v>40</v>
          </cell>
        </row>
        <row r="925">
          <cell r="K925">
            <v>-0.14890421381938218</v>
          </cell>
          <cell r="S925">
            <v>40</v>
          </cell>
        </row>
        <row r="926">
          <cell r="K926">
            <v>-0.97696200177159664</v>
          </cell>
          <cell r="S926">
            <v>40</v>
          </cell>
        </row>
        <row r="927">
          <cell r="K927">
            <v>-0.37254340300803868</v>
          </cell>
          <cell r="S927">
            <v>40</v>
          </cell>
        </row>
        <row r="928">
          <cell r="K928">
            <v>1.1286958816660568</v>
          </cell>
          <cell r="S928">
            <v>40</v>
          </cell>
        </row>
        <row r="929">
          <cell r="K929">
            <v>5.165177325723367E-2</v>
          </cell>
          <cell r="S929">
            <v>40</v>
          </cell>
        </row>
        <row r="930">
          <cell r="K930">
            <v>-0.76788563361370488</v>
          </cell>
          <cell r="S930">
            <v>40</v>
          </cell>
        </row>
        <row r="931">
          <cell r="K931">
            <v>-0.72969775351462018</v>
          </cell>
          <cell r="S931">
            <v>40</v>
          </cell>
        </row>
        <row r="932">
          <cell r="K932">
            <v>-0.89169802393858366</v>
          </cell>
          <cell r="S932">
            <v>40</v>
          </cell>
        </row>
        <row r="933">
          <cell r="K933">
            <v>-0.65135502721113514</v>
          </cell>
          <cell r="S933">
            <v>40</v>
          </cell>
        </row>
        <row r="934">
          <cell r="K934">
            <v>-0.47260485721112583</v>
          </cell>
          <cell r="S934">
            <v>40</v>
          </cell>
        </row>
        <row r="935">
          <cell r="K935">
            <v>-1.1309606644576231</v>
          </cell>
          <cell r="S935">
            <v>40</v>
          </cell>
        </row>
        <row r="936">
          <cell r="K936">
            <v>-0.3175679500527574</v>
          </cell>
          <cell r="S936">
            <v>40</v>
          </cell>
        </row>
        <row r="937">
          <cell r="K937">
            <v>-0.24854502063134734</v>
          </cell>
          <cell r="S937">
            <v>40</v>
          </cell>
        </row>
        <row r="938">
          <cell r="K938">
            <v>-0.96525026015676862</v>
          </cell>
          <cell r="S938">
            <v>40</v>
          </cell>
        </row>
        <row r="939">
          <cell r="K939">
            <v>0.3412565618933085</v>
          </cell>
          <cell r="S939">
            <v>40</v>
          </cell>
        </row>
        <row r="940">
          <cell r="K940">
            <v>-0.23611195703419602</v>
          </cell>
          <cell r="S940">
            <v>40</v>
          </cell>
        </row>
        <row r="941">
          <cell r="K941">
            <v>50.703822806257477</v>
          </cell>
          <cell r="S941">
            <v>40</v>
          </cell>
        </row>
        <row r="942">
          <cell r="K942">
            <v>-3.8320507174646717E-2</v>
          </cell>
          <cell r="S942">
            <v>40</v>
          </cell>
        </row>
        <row r="943">
          <cell r="K943">
            <v>1.095812761761755</v>
          </cell>
          <cell r="S943">
            <v>40</v>
          </cell>
        </row>
        <row r="944">
          <cell r="K944">
            <v>-0.573092771395187</v>
          </cell>
          <cell r="S944">
            <v>40</v>
          </cell>
        </row>
        <row r="945">
          <cell r="K945">
            <v>0.48668738360833835</v>
          </cell>
          <cell r="S945">
            <v>40</v>
          </cell>
        </row>
        <row r="946">
          <cell r="K946">
            <v>-0.14489382283892271</v>
          </cell>
          <cell r="S946">
            <v>40</v>
          </cell>
        </row>
        <row r="947">
          <cell r="K947">
            <v>0.39363014384932249</v>
          </cell>
          <cell r="S947">
            <v>40</v>
          </cell>
        </row>
        <row r="948">
          <cell r="K948">
            <v>0.38188865188861704</v>
          </cell>
          <cell r="S948">
            <v>40</v>
          </cell>
        </row>
        <row r="949">
          <cell r="K949">
            <v>3.7628241381854974</v>
          </cell>
          <cell r="S949">
            <v>40</v>
          </cell>
        </row>
        <row r="950">
          <cell r="K950">
            <v>0.11226191166461334</v>
          </cell>
          <cell r="S950">
            <v>40</v>
          </cell>
        </row>
        <row r="951">
          <cell r="K951">
            <v>0.4443790028343837</v>
          </cell>
          <cell r="S951">
            <v>40</v>
          </cell>
        </row>
        <row r="952">
          <cell r="K952">
            <v>0.16305055872514021</v>
          </cell>
          <cell r="S952">
            <v>40</v>
          </cell>
        </row>
        <row r="953">
          <cell r="K953">
            <v>-0.83211919620772468</v>
          </cell>
          <cell r="S953">
            <v>40</v>
          </cell>
        </row>
        <row r="954">
          <cell r="K954">
            <v>9.0611925342044736E-2</v>
          </cell>
          <cell r="S954">
            <v>40</v>
          </cell>
        </row>
        <row r="955">
          <cell r="K955">
            <v>0.91411018772082642</v>
          </cell>
          <cell r="S955">
            <v>40</v>
          </cell>
        </row>
        <row r="956">
          <cell r="K956">
            <v>0.19725535746524708</v>
          </cell>
          <cell r="S956">
            <v>40</v>
          </cell>
        </row>
        <row r="957">
          <cell r="K957">
            <v>0.25801327702423255</v>
          </cell>
          <cell r="S957">
            <v>40</v>
          </cell>
        </row>
        <row r="958">
          <cell r="K958">
            <v>6.3482128517490244E-2</v>
          </cell>
          <cell r="S958">
            <v>40</v>
          </cell>
        </row>
        <row r="959">
          <cell r="K959">
            <v>-0.9361780682298988</v>
          </cell>
          <cell r="S959">
            <v>40</v>
          </cell>
        </row>
        <row r="960">
          <cell r="K960">
            <v>29.26447646822837</v>
          </cell>
          <cell r="S960">
            <v>40</v>
          </cell>
        </row>
        <row r="961">
          <cell r="K961">
            <v>-0.49669739790157186</v>
          </cell>
          <cell r="S961">
            <v>40</v>
          </cell>
        </row>
        <row r="962">
          <cell r="K962">
            <v>45.42917613789205</v>
          </cell>
          <cell r="S962">
            <v>40</v>
          </cell>
        </row>
        <row r="963">
          <cell r="K963">
            <v>-0.16339803320213714</v>
          </cell>
          <cell r="S963">
            <v>40</v>
          </cell>
        </row>
        <row r="964">
          <cell r="K964">
            <v>-0.13927683405414201</v>
          </cell>
          <cell r="S964">
            <v>40</v>
          </cell>
        </row>
        <row r="965">
          <cell r="K965">
            <v>1015.6462443649183</v>
          </cell>
          <cell r="S965">
            <v>40</v>
          </cell>
        </row>
        <row r="966">
          <cell r="K966">
            <v>-0.65100351589138616</v>
          </cell>
          <cell r="S966">
            <v>40</v>
          </cell>
        </row>
        <row r="967">
          <cell r="K967">
            <v>-4.3420203602686544E-2</v>
          </cell>
          <cell r="S967">
            <v>40</v>
          </cell>
        </row>
        <row r="968">
          <cell r="K968">
            <v>0.40591274447195441</v>
          </cell>
          <cell r="S968">
            <v>40</v>
          </cell>
        </row>
        <row r="969">
          <cell r="K969">
            <v>2.7166362686159178</v>
          </cell>
          <cell r="S969">
            <v>40</v>
          </cell>
        </row>
        <row r="970">
          <cell r="K970">
            <v>0.38581362217677112</v>
          </cell>
          <cell r="S970">
            <v>40</v>
          </cell>
        </row>
        <row r="971">
          <cell r="K971">
            <v>0.44068263151292647</v>
          </cell>
          <cell r="S971">
            <v>40</v>
          </cell>
        </row>
        <row r="972">
          <cell r="K972">
            <v>0.46403078640174938</v>
          </cell>
          <cell r="S972">
            <v>40</v>
          </cell>
        </row>
        <row r="973">
          <cell r="K973">
            <v>-0.21687208422486737</v>
          </cell>
          <cell r="S973">
            <v>40</v>
          </cell>
        </row>
        <row r="974">
          <cell r="K974">
            <v>9.4663163039256273E-2</v>
          </cell>
          <cell r="S974">
            <v>40</v>
          </cell>
        </row>
        <row r="975">
          <cell r="K975">
            <v>-0.32097117801973418</v>
          </cell>
          <cell r="S975">
            <v>40</v>
          </cell>
        </row>
        <row r="976">
          <cell r="K976">
            <v>0.45803404764852057</v>
          </cell>
          <cell r="S976">
            <v>40</v>
          </cell>
        </row>
        <row r="977">
          <cell r="K977">
            <v>-0.61225309053538834</v>
          </cell>
          <cell r="S977">
            <v>40</v>
          </cell>
        </row>
        <row r="978">
          <cell r="K978">
            <v>-0.5613986035195121</v>
          </cell>
          <cell r="S978">
            <v>40</v>
          </cell>
        </row>
        <row r="979">
          <cell r="K979">
            <v>-0.44965227889299231</v>
          </cell>
          <cell r="S979">
            <v>40</v>
          </cell>
        </row>
        <row r="980">
          <cell r="K980">
            <v>-0.81823148489510689</v>
          </cell>
          <cell r="S980">
            <v>40</v>
          </cell>
        </row>
        <row r="981">
          <cell r="K981">
            <v>0.27544402264030876</v>
          </cell>
          <cell r="S981">
            <v>40</v>
          </cell>
        </row>
        <row r="982">
          <cell r="K982">
            <v>4.0438634699791906E-2</v>
          </cell>
          <cell r="S982">
            <v>40</v>
          </cell>
        </row>
        <row r="983">
          <cell r="K983">
            <v>0.14740217162364791</v>
          </cell>
          <cell r="S983">
            <v>40</v>
          </cell>
        </row>
        <row r="984">
          <cell r="K984">
            <v>0.64339452532232122</v>
          </cell>
          <cell r="S984">
            <v>40</v>
          </cell>
        </row>
        <row r="985">
          <cell r="K985">
            <v>3.7217988491439531</v>
          </cell>
          <cell r="S985">
            <v>40</v>
          </cell>
        </row>
        <row r="986">
          <cell r="K986">
            <v>0.19429775267415422</v>
          </cell>
          <cell r="S986">
            <v>40</v>
          </cell>
        </row>
        <row r="987">
          <cell r="K987">
            <v>0.20823296098023797</v>
          </cell>
          <cell r="S987">
            <v>40</v>
          </cell>
        </row>
        <row r="988">
          <cell r="K988">
            <v>0.24484216637224535</v>
          </cell>
          <cell r="S988">
            <v>40</v>
          </cell>
        </row>
        <row r="989">
          <cell r="K989">
            <v>0.13016351160999878</v>
          </cell>
          <cell r="S989">
            <v>40</v>
          </cell>
        </row>
        <row r="990">
          <cell r="K990">
            <v>0.1020855872702446</v>
          </cell>
          <cell r="S990">
            <v>40</v>
          </cell>
        </row>
        <row r="991">
          <cell r="K991">
            <v>0.71709338480459239</v>
          </cell>
          <cell r="S991">
            <v>40</v>
          </cell>
        </row>
        <row r="992">
          <cell r="K992">
            <v>-0.93630371487428765</v>
          </cell>
          <cell r="S992">
            <v>40</v>
          </cell>
        </row>
        <row r="993">
          <cell r="K993">
            <v>-0.10060092474913494</v>
          </cell>
          <cell r="S993">
            <v>40</v>
          </cell>
        </row>
        <row r="994">
          <cell r="K994">
            <v>31.129555918364279</v>
          </cell>
          <cell r="S994">
            <v>40</v>
          </cell>
        </row>
        <row r="995">
          <cell r="K995">
            <v>-0.2219329398351266</v>
          </cell>
          <cell r="S995">
            <v>40</v>
          </cell>
        </row>
        <row r="996">
          <cell r="K996">
            <v>-0.50204529293881606</v>
          </cell>
          <cell r="S996">
            <v>40</v>
          </cell>
        </row>
        <row r="997">
          <cell r="K997">
            <v>-0.35811449580287752</v>
          </cell>
          <cell r="S997">
            <v>40</v>
          </cell>
        </row>
        <row r="998">
          <cell r="K998">
            <v>0.26050807454588992</v>
          </cell>
          <cell r="S998">
            <v>40</v>
          </cell>
        </row>
        <row r="999">
          <cell r="K999">
            <v>0.5416894673778605</v>
          </cell>
          <cell r="S999">
            <v>40</v>
          </cell>
        </row>
        <row r="1000">
          <cell r="K1000">
            <v>-0.16204931020402299</v>
          </cell>
          <cell r="S1000">
            <v>40</v>
          </cell>
        </row>
        <row r="1001">
          <cell r="K1001">
            <v>0.88868720723506511</v>
          </cell>
          <cell r="S1001">
            <v>40</v>
          </cell>
        </row>
        <row r="1002">
          <cell r="K1002">
            <v>-0.15203101911864988</v>
          </cell>
          <cell r="S1002">
            <v>40</v>
          </cell>
        </row>
        <row r="1003">
          <cell r="K1003">
            <v>-0.43138023511599355</v>
          </cell>
          <cell r="S1003">
            <v>40</v>
          </cell>
        </row>
        <row r="1004">
          <cell r="K1004">
            <v>9.8037420064868979</v>
          </cell>
          <cell r="S1004">
            <v>40</v>
          </cell>
        </row>
        <row r="1005">
          <cell r="K1005">
            <v>-0.10563472150159779</v>
          </cell>
          <cell r="S1005">
            <v>40</v>
          </cell>
        </row>
        <row r="1006">
          <cell r="K1006">
            <v>-0.82643808333364899</v>
          </cell>
          <cell r="S1006">
            <v>40</v>
          </cell>
        </row>
        <row r="1007">
          <cell r="K1007">
            <v>-0.45337533804732361</v>
          </cell>
          <cell r="S1007">
            <v>40</v>
          </cell>
        </row>
        <row r="1008">
          <cell r="K1008">
            <v>-0.3486491960557766</v>
          </cell>
          <cell r="S1008">
            <v>40</v>
          </cell>
        </row>
        <row r="1009">
          <cell r="K1009">
            <v>-0.76212704590026303</v>
          </cell>
          <cell r="S1009">
            <v>40</v>
          </cell>
        </row>
        <row r="1010">
          <cell r="K1010">
            <v>0.42455628569548792</v>
          </cell>
          <cell r="S1010">
            <v>40</v>
          </cell>
        </row>
        <row r="1011">
          <cell r="K1011">
            <v>0.4004964105807895</v>
          </cell>
          <cell r="S1011">
            <v>40</v>
          </cell>
        </row>
        <row r="1012">
          <cell r="K1012">
            <v>0.4796145554444996</v>
          </cell>
          <cell r="S1012">
            <v>40</v>
          </cell>
        </row>
        <row r="1013">
          <cell r="K1013">
            <v>0.16993759432013539</v>
          </cell>
          <cell r="S1013">
            <v>40</v>
          </cell>
        </row>
        <row r="1014">
          <cell r="K1014">
            <v>-0.29993492087347084</v>
          </cell>
          <cell r="S1014">
            <v>40</v>
          </cell>
        </row>
        <row r="1015">
          <cell r="K1015">
            <v>-0.53659146481111941</v>
          </cell>
          <cell r="S1015">
            <v>40</v>
          </cell>
        </row>
        <row r="1016">
          <cell r="K1016">
            <v>0.27617127510904527</v>
          </cell>
          <cell r="S1016">
            <v>40</v>
          </cell>
        </row>
        <row r="1017">
          <cell r="K1017">
            <v>4.2953934860072665E-2</v>
          </cell>
          <cell r="S1017">
            <v>40</v>
          </cell>
        </row>
        <row r="1018">
          <cell r="K1018">
            <v>0.18072298477711843</v>
          </cell>
          <cell r="S1018">
            <v>40</v>
          </cell>
        </row>
        <row r="1019">
          <cell r="K1019">
            <v>0.19966395440127413</v>
          </cell>
          <cell r="S1019">
            <v>40</v>
          </cell>
        </row>
        <row r="1020">
          <cell r="K1020">
            <v>0.15754709762271452</v>
          </cell>
          <cell r="S1020">
            <v>40</v>
          </cell>
        </row>
        <row r="1021">
          <cell r="K1021">
            <v>9.9591933518329456E-2</v>
          </cell>
          <cell r="S1021">
            <v>40</v>
          </cell>
        </row>
        <row r="1022">
          <cell r="K1022">
            <v>-0.93478420782931215</v>
          </cell>
          <cell r="S1022">
            <v>40</v>
          </cell>
        </row>
        <row r="1023">
          <cell r="K1023">
            <v>2.3579880456128057</v>
          </cell>
          <cell r="S1023">
            <v>40</v>
          </cell>
        </row>
        <row r="1024">
          <cell r="K1024">
            <v>48070.877793960688</v>
          </cell>
          <cell r="S1024">
            <v>40</v>
          </cell>
        </row>
        <row r="1025">
          <cell r="K1025">
            <v>-6.0152426540413979E-2</v>
          </cell>
          <cell r="S1025">
            <v>40</v>
          </cell>
        </row>
        <row r="1026">
          <cell r="K1026">
            <v>-0.48393737746344184</v>
          </cell>
          <cell r="S1026">
            <v>40</v>
          </cell>
        </row>
        <row r="1027">
          <cell r="K1027">
            <v>-0.16536483528368373</v>
          </cell>
          <cell r="S1027">
            <v>40</v>
          </cell>
        </row>
        <row r="1028">
          <cell r="K1028">
            <v>-0.45515334009142544</v>
          </cell>
          <cell r="S1028">
            <v>40</v>
          </cell>
        </row>
        <row r="1029">
          <cell r="K1029">
            <v>-0.14025142386006428</v>
          </cell>
          <cell r="S1029">
            <v>40</v>
          </cell>
        </row>
        <row r="1030">
          <cell r="K1030">
            <v>-0.88735583354939429</v>
          </cell>
          <cell r="S1030">
            <v>40</v>
          </cell>
        </row>
        <row r="1031">
          <cell r="K1031">
            <v>-0.90679590737433957</v>
          </cell>
          <cell r="S1031">
            <v>40</v>
          </cell>
        </row>
        <row r="1032">
          <cell r="K1032">
            <v>-0.33705477212008556</v>
          </cell>
          <cell r="S1032">
            <v>40</v>
          </cell>
        </row>
        <row r="1033">
          <cell r="K1033">
            <v>1.3205047338432443</v>
          </cell>
          <cell r="S1033">
            <v>40</v>
          </cell>
        </row>
        <row r="1034">
          <cell r="K1034">
            <v>-0.74936979225258427</v>
          </cell>
          <cell r="S1034">
            <v>40</v>
          </cell>
        </row>
        <row r="1035">
          <cell r="K1035">
            <v>-1.9368002782812714</v>
          </cell>
          <cell r="S1035">
            <v>40</v>
          </cell>
        </row>
        <row r="1036">
          <cell r="K1036">
            <v>-2.0817872406119871</v>
          </cell>
          <cell r="S1036">
            <v>40</v>
          </cell>
        </row>
        <row r="1037">
          <cell r="K1037">
            <v>-0.31398610845527147</v>
          </cell>
          <cell r="S1037">
            <v>40</v>
          </cell>
        </row>
        <row r="1038">
          <cell r="K1038">
            <v>-1.9636898079114589</v>
          </cell>
          <cell r="S1038">
            <v>40</v>
          </cell>
        </row>
        <row r="1039">
          <cell r="K1039">
            <v>-2.1425438263375196</v>
          </cell>
          <cell r="S1039">
            <v>40</v>
          </cell>
        </row>
        <row r="1040">
          <cell r="K1040">
            <v>-0.16203145684205239</v>
          </cell>
          <cell r="S1040">
            <v>40</v>
          </cell>
        </row>
        <row r="1041">
          <cell r="K1041">
            <v>-0.54781911933258898</v>
          </cell>
          <cell r="S1041">
            <v>40</v>
          </cell>
        </row>
        <row r="1042">
          <cell r="K1042">
            <v>-0.35371989197418863</v>
          </cell>
          <cell r="S1042">
            <v>40</v>
          </cell>
        </row>
        <row r="1043">
          <cell r="K1043">
            <v>-0.89401202154616133</v>
          </cell>
          <cell r="S1043">
            <v>40</v>
          </cell>
        </row>
        <row r="1044">
          <cell r="K1044">
            <v>-0.32815315068908446</v>
          </cell>
          <cell r="S1044">
            <v>40</v>
          </cell>
        </row>
        <row r="1045">
          <cell r="K1045">
            <v>-0.36068111221637006</v>
          </cell>
          <cell r="S1045">
            <v>40</v>
          </cell>
        </row>
        <row r="1046">
          <cell r="K1046">
            <v>981.93537018341021</v>
          </cell>
          <cell r="S1046">
            <v>40</v>
          </cell>
        </row>
        <row r="1047">
          <cell r="K1047">
            <v>-0.41505953487330155</v>
          </cell>
          <cell r="S1047">
            <v>40</v>
          </cell>
        </row>
        <row r="1048">
          <cell r="K1048">
            <v>-0.37832112255519673</v>
          </cell>
          <cell r="S1048">
            <v>40</v>
          </cell>
        </row>
        <row r="1049">
          <cell r="K1049">
            <v>0.33052373717972183</v>
          </cell>
          <cell r="S1049">
            <v>40</v>
          </cell>
        </row>
        <row r="1050">
          <cell r="K1050">
            <v>-0.2914408109757971</v>
          </cell>
          <cell r="S1050">
            <v>40</v>
          </cell>
        </row>
        <row r="1051">
          <cell r="K1051">
            <v>-0.42227688644175332</v>
          </cell>
          <cell r="S1051">
            <v>40</v>
          </cell>
        </row>
        <row r="1052">
          <cell r="K1052">
            <v>-0.91224688380416519</v>
          </cell>
          <cell r="S1052">
            <v>40</v>
          </cell>
        </row>
        <row r="1053">
          <cell r="K1053">
            <v>-0.24061893120702696</v>
          </cell>
          <cell r="S1053">
            <v>40</v>
          </cell>
        </row>
        <row r="1054">
          <cell r="K1054">
            <v>1.5442124826934562</v>
          </cell>
          <cell r="S1054">
            <v>40</v>
          </cell>
        </row>
        <row r="1055">
          <cell r="K1055">
            <v>0.34839912983347882</v>
          </cell>
          <cell r="S1055">
            <v>40</v>
          </cell>
        </row>
        <row r="1056">
          <cell r="K1056">
            <v>-2.1693971074235967</v>
          </cell>
          <cell r="S1056">
            <v>40</v>
          </cell>
        </row>
        <row r="1057">
          <cell r="K1057">
            <v>-2.2451638894601054</v>
          </cell>
          <cell r="S1057">
            <v>40</v>
          </cell>
        </row>
        <row r="1058">
          <cell r="K1058">
            <v>-0.19646175207444794</v>
          </cell>
          <cell r="S1058">
            <v>40</v>
          </cell>
        </row>
        <row r="1059">
          <cell r="K1059">
            <v>0.25957630153734268</v>
          </cell>
          <cell r="S1059">
            <v>40</v>
          </cell>
        </row>
        <row r="1060">
          <cell r="K1060">
            <v>-0.22206348486203284</v>
          </cell>
          <cell r="S1060">
            <v>40</v>
          </cell>
        </row>
        <row r="1061">
          <cell r="K1061">
            <v>-0.12959531915263145</v>
          </cell>
          <cell r="S1061">
            <v>40</v>
          </cell>
        </row>
        <row r="1062">
          <cell r="K1062">
            <v>-0.23959465996213183</v>
          </cell>
          <cell r="S1062">
            <v>40</v>
          </cell>
        </row>
        <row r="1063">
          <cell r="K1063">
            <v>-0.25237169719121999</v>
          </cell>
          <cell r="S1063">
            <v>40</v>
          </cell>
        </row>
        <row r="1064">
          <cell r="K1064">
            <v>-1.0046806583256749</v>
          </cell>
          <cell r="S1064">
            <v>40</v>
          </cell>
        </row>
        <row r="1065">
          <cell r="K1065">
            <v>-0.2223779742934443</v>
          </cell>
          <cell r="S1065">
            <v>40</v>
          </cell>
        </row>
        <row r="1066">
          <cell r="K1066">
            <v>-0.24251748634610981</v>
          </cell>
          <cell r="S1066">
            <v>40</v>
          </cell>
        </row>
        <row r="1067">
          <cell r="K1067">
            <v>109.87460042497058</v>
          </cell>
          <cell r="S1067">
            <v>40</v>
          </cell>
        </row>
        <row r="1068">
          <cell r="K1068">
            <v>-0.17378479252612725</v>
          </cell>
          <cell r="S1068">
            <v>40</v>
          </cell>
        </row>
        <row r="1069">
          <cell r="K1069">
            <v>-0.23893667048769643</v>
          </cell>
          <cell r="S1069">
            <v>40</v>
          </cell>
        </row>
        <row r="1070">
          <cell r="K1070">
            <v>7.142388717862457</v>
          </cell>
          <cell r="S1070">
            <v>40</v>
          </cell>
        </row>
        <row r="1071">
          <cell r="K1071">
            <v>-0.39996352633030657</v>
          </cell>
          <cell r="S1071">
            <v>40</v>
          </cell>
        </row>
        <row r="1072">
          <cell r="K1072">
            <v>2.4934130457291578E-2</v>
          </cell>
          <cell r="S1072">
            <v>40</v>
          </cell>
        </row>
        <row r="1073">
          <cell r="K1073">
            <v>-0.96267851372854296</v>
          </cell>
          <cell r="S1073">
            <v>40</v>
          </cell>
        </row>
        <row r="1074">
          <cell r="K1074">
            <v>1.0170613357603537</v>
          </cell>
          <cell r="S1074">
            <v>40</v>
          </cell>
        </row>
        <row r="1075">
          <cell r="K1075">
            <v>-0.85257668141215115</v>
          </cell>
          <cell r="S1075">
            <v>40</v>
          </cell>
        </row>
        <row r="1076">
          <cell r="K1076">
            <v>9.8521756468778854E-4</v>
          </cell>
          <cell r="S1076">
            <v>40</v>
          </cell>
        </row>
        <row r="1077">
          <cell r="K1077">
            <v>-2.326473898078008</v>
          </cell>
          <cell r="S1077">
            <v>40</v>
          </cell>
        </row>
        <row r="1078">
          <cell r="K1078">
            <v>-2.4304142179602772</v>
          </cell>
          <cell r="S1078">
            <v>40</v>
          </cell>
        </row>
        <row r="1079">
          <cell r="K1079">
            <v>-6.7127017396455047E-2</v>
          </cell>
          <cell r="S1079">
            <v>40</v>
          </cell>
        </row>
        <row r="1080">
          <cell r="K1080">
            <v>-0.13946207785854703</v>
          </cell>
          <cell r="S1080">
            <v>40</v>
          </cell>
        </row>
        <row r="1081">
          <cell r="K1081">
            <v>-2.5056609973883073</v>
          </cell>
          <cell r="S1081">
            <v>40</v>
          </cell>
        </row>
        <row r="1082">
          <cell r="K1082">
            <v>-0.19528762689479773</v>
          </cell>
          <cell r="S1082">
            <v>40</v>
          </cell>
        </row>
        <row r="1083">
          <cell r="K1083">
            <v>-0.16433560395247007</v>
          </cell>
          <cell r="S1083">
            <v>40</v>
          </cell>
        </row>
        <row r="1084">
          <cell r="K1084">
            <v>-0.90317670460519417</v>
          </cell>
          <cell r="S1084">
            <v>40</v>
          </cell>
        </row>
        <row r="1085">
          <cell r="K1085">
            <v>4.0623281193875385E-2</v>
          </cell>
          <cell r="S1085">
            <v>40</v>
          </cell>
        </row>
        <row r="1086">
          <cell r="K1086">
            <v>-0.17405553986914282</v>
          </cell>
          <cell r="S1086">
            <v>40</v>
          </cell>
        </row>
        <row r="1087">
          <cell r="K1087">
            <v>3.4289001168080517</v>
          </cell>
          <cell r="S1087">
            <v>40</v>
          </cell>
        </row>
        <row r="1088">
          <cell r="K1088">
            <v>-0.19256573333724611</v>
          </cell>
          <cell r="S1088">
            <v>40</v>
          </cell>
        </row>
        <row r="1089">
          <cell r="K1089">
            <v>2.4410737934708586</v>
          </cell>
          <cell r="S1089">
            <v>40</v>
          </cell>
        </row>
        <row r="1090">
          <cell r="K1090">
            <v>1.1465319826772808</v>
          </cell>
          <cell r="S1090">
            <v>40</v>
          </cell>
        </row>
        <row r="1091">
          <cell r="K1091">
            <v>-0.34756711935764312</v>
          </cell>
          <cell r="S1091">
            <v>40</v>
          </cell>
        </row>
        <row r="1092">
          <cell r="K1092">
            <v>-0.98159240304923445</v>
          </cell>
          <cell r="S1092">
            <v>40</v>
          </cell>
        </row>
        <row r="1093">
          <cell r="K1093">
            <v>0.14231265431103141</v>
          </cell>
          <cell r="S1093">
            <v>40</v>
          </cell>
        </row>
        <row r="1094">
          <cell r="K1094">
            <v>-0.24670071976762956</v>
          </cell>
          <cell r="S1094">
            <v>40</v>
          </cell>
        </row>
        <row r="1095">
          <cell r="K1095">
            <v>1.1934740586083221</v>
          </cell>
          <cell r="S1095">
            <v>40</v>
          </cell>
        </row>
        <row r="1096">
          <cell r="K1096">
            <v>1.0580799647771975</v>
          </cell>
          <cell r="S1096">
            <v>40</v>
          </cell>
        </row>
        <row r="1097">
          <cell r="K1097">
            <v>-0.71245062318997854</v>
          </cell>
          <cell r="S1097">
            <v>40</v>
          </cell>
        </row>
        <row r="1098">
          <cell r="K1098">
            <v>4.9418959529785574E-4</v>
          </cell>
          <cell r="S1098">
            <v>40</v>
          </cell>
        </row>
        <row r="1099">
          <cell r="K1099">
            <v>-1.9347730447351188</v>
          </cell>
          <cell r="S1099">
            <v>40</v>
          </cell>
        </row>
        <row r="1100">
          <cell r="K1100">
            <v>-0.77050520630859942</v>
          </cell>
          <cell r="S1100">
            <v>40</v>
          </cell>
        </row>
        <row r="1101">
          <cell r="K1101">
            <v>-0.37206078054444308</v>
          </cell>
          <cell r="S1101">
            <v>40</v>
          </cell>
        </row>
        <row r="1102">
          <cell r="K1102">
            <v>-0.23034708306468915</v>
          </cell>
          <cell r="S1102">
            <v>40</v>
          </cell>
        </row>
        <row r="1103">
          <cell r="K1103">
            <v>-0.1291974604508038</v>
          </cell>
          <cell r="S1103">
            <v>40</v>
          </cell>
        </row>
        <row r="1104">
          <cell r="K1104">
            <v>0.52722354225272905</v>
          </cell>
          <cell r="S1104">
            <v>40</v>
          </cell>
        </row>
        <row r="1105">
          <cell r="K1105">
            <v>-0.25401421753941905</v>
          </cell>
          <cell r="S1105">
            <v>40</v>
          </cell>
        </row>
        <row r="1106">
          <cell r="K1106">
            <v>-0.2679018057158522</v>
          </cell>
          <cell r="S1106">
            <v>40</v>
          </cell>
        </row>
        <row r="1107">
          <cell r="K1107">
            <v>-0.24617753734930747</v>
          </cell>
          <cell r="S1107">
            <v>40</v>
          </cell>
        </row>
        <row r="1108">
          <cell r="K1108">
            <v>2.4057632575219445</v>
          </cell>
          <cell r="S1108">
            <v>40</v>
          </cell>
        </row>
        <row r="1109">
          <cell r="K1109">
            <v>-0.26696558600132198</v>
          </cell>
          <cell r="S1109">
            <v>40</v>
          </cell>
        </row>
        <row r="1110">
          <cell r="K1110">
            <v>-0.22520459975249488</v>
          </cell>
          <cell r="S1110">
            <v>40</v>
          </cell>
        </row>
        <row r="1111">
          <cell r="K1111">
            <v>1.5609595732584218</v>
          </cell>
          <cell r="S1111">
            <v>40</v>
          </cell>
        </row>
        <row r="1112">
          <cell r="K1112">
            <v>-6.0866691590338202E-2</v>
          </cell>
          <cell r="S1112">
            <v>40</v>
          </cell>
        </row>
        <row r="1113">
          <cell r="K1113">
            <v>1.7409603148901009</v>
          </cell>
          <cell r="S1113">
            <v>40</v>
          </cell>
        </row>
        <row r="1114">
          <cell r="K1114">
            <v>-0.32037085696899975</v>
          </cell>
          <cell r="S1114">
            <v>40</v>
          </cell>
        </row>
        <row r="1115">
          <cell r="K1115">
            <v>0.36906916762505093</v>
          </cell>
          <cell r="S1115">
            <v>40</v>
          </cell>
        </row>
        <row r="1116">
          <cell r="K1116">
            <v>0.36428280035635147</v>
          </cell>
          <cell r="S1116">
            <v>40</v>
          </cell>
        </row>
        <row r="1117">
          <cell r="K1117">
            <v>28.86704233838239</v>
          </cell>
          <cell r="S1117">
            <v>40</v>
          </cell>
        </row>
        <row r="1118">
          <cell r="K1118">
            <v>-0.48281609074814585</v>
          </cell>
          <cell r="S1118">
            <v>40</v>
          </cell>
        </row>
        <row r="1119">
          <cell r="K1119">
            <v>0.1621303011479969</v>
          </cell>
          <cell r="S1119">
            <v>40</v>
          </cell>
        </row>
        <row r="1120">
          <cell r="K1120">
            <v>6.9675013253491223</v>
          </cell>
          <cell r="S1120">
            <v>40</v>
          </cell>
        </row>
        <row r="1121">
          <cell r="K1121">
            <v>0.85608870572406071</v>
          </cell>
          <cell r="S1121">
            <v>40</v>
          </cell>
        </row>
        <row r="1122">
          <cell r="K1122">
            <v>-0.49434708545094286</v>
          </cell>
          <cell r="S1122">
            <v>40</v>
          </cell>
        </row>
        <row r="1123">
          <cell r="K1123">
            <v>5.1522263866364542</v>
          </cell>
          <cell r="S1123">
            <v>40</v>
          </cell>
        </row>
        <row r="1124">
          <cell r="K1124">
            <v>0.19511079775025092</v>
          </cell>
          <cell r="S1124">
            <v>40</v>
          </cell>
        </row>
        <row r="1125">
          <cell r="K1125">
            <v>0.19236147054395442</v>
          </cell>
          <cell r="S1125">
            <v>40</v>
          </cell>
        </row>
        <row r="1126">
          <cell r="K1126">
            <v>0.20863104534569465</v>
          </cell>
          <cell r="S1126">
            <v>40</v>
          </cell>
        </row>
        <row r="1127">
          <cell r="K1127">
            <v>38.912483499707179</v>
          </cell>
          <cell r="S1127">
            <v>40</v>
          </cell>
        </row>
        <row r="1128">
          <cell r="K1128">
            <v>96.173408633976067</v>
          </cell>
          <cell r="S1128">
            <v>40</v>
          </cell>
        </row>
        <row r="1129">
          <cell r="K1129">
            <v>119.61632403558676</v>
          </cell>
          <cell r="S1129">
            <v>40</v>
          </cell>
        </row>
        <row r="1130">
          <cell r="K1130">
            <v>2.4366140440309767</v>
          </cell>
          <cell r="S1130">
            <v>40</v>
          </cell>
        </row>
        <row r="1131">
          <cell r="K1131">
            <v>-0.21130547322702911</v>
          </cell>
          <cell r="S1131">
            <v>40</v>
          </cell>
        </row>
        <row r="1132">
          <cell r="K1132">
            <v>-0.16481717993108055</v>
          </cell>
          <cell r="S1132">
            <v>40</v>
          </cell>
        </row>
        <row r="1133">
          <cell r="K1133">
            <v>6.990050678594069</v>
          </cell>
          <cell r="S1133">
            <v>40</v>
          </cell>
        </row>
        <row r="1134">
          <cell r="K1134">
            <v>-0.1534683239100412</v>
          </cell>
          <cell r="S1134">
            <v>40</v>
          </cell>
        </row>
        <row r="1135">
          <cell r="K1135">
            <v>-0.27047009711570374</v>
          </cell>
          <cell r="S1135">
            <v>40</v>
          </cell>
        </row>
        <row r="1136">
          <cell r="K1136">
            <v>0.38282574574632089</v>
          </cell>
          <cell r="S1136">
            <v>40</v>
          </cell>
        </row>
        <row r="1137">
          <cell r="K1137">
            <v>136.64802189865551</v>
          </cell>
          <cell r="S1137">
            <v>40</v>
          </cell>
        </row>
        <row r="1138">
          <cell r="K1138">
            <v>0.36117652000991002</v>
          </cell>
          <cell r="S1138">
            <v>40</v>
          </cell>
        </row>
        <row r="1139">
          <cell r="K1139">
            <v>37.479659780821294</v>
          </cell>
          <cell r="S1139">
            <v>40</v>
          </cell>
        </row>
        <row r="1140">
          <cell r="K1140">
            <v>28.531560747061842</v>
          </cell>
          <cell r="S1140">
            <v>40</v>
          </cell>
        </row>
        <row r="1141">
          <cell r="K1141">
            <v>-0.26836003029459288</v>
          </cell>
          <cell r="S1141">
            <v>40</v>
          </cell>
        </row>
        <row r="1142">
          <cell r="K1142">
            <v>4.9028031316785716</v>
          </cell>
          <cell r="S1142">
            <v>40</v>
          </cell>
        </row>
        <row r="1143">
          <cell r="K1143">
            <v>6.140062489143272</v>
          </cell>
          <cell r="S1143">
            <v>40</v>
          </cell>
        </row>
        <row r="1144">
          <cell r="K1144">
            <v>-0.52741143761802489</v>
          </cell>
          <cell r="S1144">
            <v>40</v>
          </cell>
        </row>
        <row r="1145">
          <cell r="K1145">
            <v>6.599282255193061</v>
          </cell>
          <cell r="S1145">
            <v>40</v>
          </cell>
        </row>
        <row r="1146">
          <cell r="K1146">
            <v>6.9155028594522943</v>
          </cell>
          <cell r="S1146">
            <v>40</v>
          </cell>
        </row>
        <row r="1147">
          <cell r="K1147">
            <v>-3.3223567492843302</v>
          </cell>
          <cell r="S1147">
            <v>40</v>
          </cell>
        </row>
        <row r="1148">
          <cell r="K1148">
            <v>1.031976847946563</v>
          </cell>
          <cell r="S1148">
            <v>40</v>
          </cell>
        </row>
        <row r="1149">
          <cell r="K1149">
            <v>-0.65426634718094179</v>
          </cell>
          <cell r="S1149">
            <v>40</v>
          </cell>
        </row>
        <row r="1150">
          <cell r="K1150">
            <v>-0.50123081576173956</v>
          </cell>
          <cell r="S1150">
            <v>40</v>
          </cell>
        </row>
        <row r="1151">
          <cell r="K1151">
            <v>3.7018885576729232</v>
          </cell>
          <cell r="S1151">
            <v>40</v>
          </cell>
        </row>
        <row r="1152">
          <cell r="K1152">
            <v>5.0679601533136838</v>
          </cell>
          <cell r="S1152">
            <v>40</v>
          </cell>
        </row>
        <row r="1153">
          <cell r="K1153">
            <v>5.4528679246332423</v>
          </cell>
          <cell r="S1153">
            <v>40</v>
          </cell>
        </row>
        <row r="1154">
          <cell r="K1154">
            <v>0.19146917491199411</v>
          </cell>
          <cell r="S1154">
            <v>40</v>
          </cell>
        </row>
        <row r="1155">
          <cell r="K1155">
            <v>-1.1656149849050863</v>
          </cell>
          <cell r="S1155">
            <v>40</v>
          </cell>
        </row>
        <row r="1156">
          <cell r="K1156">
            <v>-0.83408380279048422</v>
          </cell>
          <cell r="S1156">
            <v>40</v>
          </cell>
        </row>
        <row r="1157">
          <cell r="K1157">
            <v>-0.67290914430872162</v>
          </cell>
          <cell r="S1157">
            <v>40</v>
          </cell>
        </row>
        <row r="1158">
          <cell r="K1158">
            <v>-0.704561808352553</v>
          </cell>
          <cell r="S1158">
            <v>40</v>
          </cell>
        </row>
        <row r="1159">
          <cell r="K1159">
            <v>1.0036074003313271</v>
          </cell>
          <cell r="S1159">
            <v>40</v>
          </cell>
        </row>
        <row r="1160">
          <cell r="K1160">
            <v>1.2899283598042894</v>
          </cell>
          <cell r="S1160">
            <v>40</v>
          </cell>
        </row>
        <row r="1161">
          <cell r="K1161">
            <v>-0.4096059402638999</v>
          </cell>
          <cell r="S1161">
            <v>40</v>
          </cell>
        </row>
        <row r="1162">
          <cell r="K1162">
            <v>-0.32770527933239985</v>
          </cell>
          <cell r="S1162">
            <v>40</v>
          </cell>
        </row>
        <row r="1163">
          <cell r="K1163">
            <v>-0.26887036961778249</v>
          </cell>
          <cell r="S1163">
            <v>40</v>
          </cell>
        </row>
        <row r="1164">
          <cell r="K1164">
            <v>10.077601185981001</v>
          </cell>
          <cell r="S1164">
            <v>40</v>
          </cell>
        </row>
        <row r="1165">
          <cell r="K1165">
            <v>-0.39954971352341839</v>
          </cell>
          <cell r="S1165">
            <v>40</v>
          </cell>
        </row>
        <row r="1166">
          <cell r="K1166">
            <v>77.161750117606871</v>
          </cell>
          <cell r="S1166">
            <v>40</v>
          </cell>
        </row>
        <row r="1167">
          <cell r="K1167">
            <v>359.97094306999259</v>
          </cell>
          <cell r="S1167">
            <v>40</v>
          </cell>
        </row>
        <row r="1168">
          <cell r="K1168">
            <v>-0.21085432726713935</v>
          </cell>
          <cell r="S1168">
            <v>40</v>
          </cell>
        </row>
        <row r="1169">
          <cell r="K1169">
            <v>-0.28480019474562324</v>
          </cell>
          <cell r="S1169">
            <v>40</v>
          </cell>
        </row>
        <row r="1170">
          <cell r="K1170">
            <v>0.37195842147928371</v>
          </cell>
          <cell r="S1170">
            <v>40</v>
          </cell>
        </row>
        <row r="1171">
          <cell r="K1171">
            <v>-0.4144133174484903</v>
          </cell>
          <cell r="S1171">
            <v>40</v>
          </cell>
        </row>
        <row r="1172">
          <cell r="K1172">
            <v>266.26357377943543</v>
          </cell>
          <cell r="S1172">
            <v>40</v>
          </cell>
        </row>
        <row r="1173">
          <cell r="K1173">
            <v>-0.14150188021626908</v>
          </cell>
          <cell r="S1173">
            <v>40</v>
          </cell>
        </row>
        <row r="1174">
          <cell r="K1174">
            <v>-0.19169532990613061</v>
          </cell>
          <cell r="S1174">
            <v>40</v>
          </cell>
        </row>
        <row r="1175">
          <cell r="K1175">
            <v>0.45791108232739403</v>
          </cell>
          <cell r="S1175">
            <v>40</v>
          </cell>
        </row>
        <row r="1176">
          <cell r="K1176">
            <v>-0.24477681145380084</v>
          </cell>
          <cell r="S1176">
            <v>40</v>
          </cell>
        </row>
        <row r="1177">
          <cell r="K1177">
            <v>-0.79345973362691558</v>
          </cell>
          <cell r="S1177">
            <v>40</v>
          </cell>
        </row>
        <row r="1178">
          <cell r="K1178">
            <v>0.40003476457546716</v>
          </cell>
          <cell r="S1178">
            <v>40</v>
          </cell>
        </row>
        <row r="1179">
          <cell r="K1179">
            <v>0.37387011635114042</v>
          </cell>
          <cell r="S1179">
            <v>40</v>
          </cell>
        </row>
        <row r="1180">
          <cell r="K1180">
            <v>0.47659786588773734</v>
          </cell>
          <cell r="S1180">
            <v>40</v>
          </cell>
        </row>
        <row r="1181">
          <cell r="K1181">
            <v>4.8037461586020216</v>
          </cell>
          <cell r="S1181">
            <v>40</v>
          </cell>
        </row>
        <row r="1182">
          <cell r="K1182">
            <v>-0.57555103874184266</v>
          </cell>
          <cell r="S1182">
            <v>40</v>
          </cell>
        </row>
        <row r="1183">
          <cell r="K1183">
            <v>6.7670101134242291</v>
          </cell>
          <cell r="S1183">
            <v>40</v>
          </cell>
        </row>
        <row r="1184">
          <cell r="K1184">
            <v>0.74608581807219809</v>
          </cell>
          <cell r="S1184">
            <v>40</v>
          </cell>
        </row>
        <row r="1185">
          <cell r="K1185">
            <v>-0.53131285450143695</v>
          </cell>
          <cell r="S1185">
            <v>40</v>
          </cell>
        </row>
        <row r="1186">
          <cell r="K1186">
            <v>4.9517420011137361</v>
          </cell>
          <cell r="S1186">
            <v>40</v>
          </cell>
        </row>
        <row r="1187">
          <cell r="K1187">
            <v>0.18423733843002155</v>
          </cell>
          <cell r="S1187">
            <v>40</v>
          </cell>
        </row>
        <row r="1188">
          <cell r="K1188">
            <v>-8.4655038208246106E-3</v>
          </cell>
          <cell r="S1188">
            <v>40</v>
          </cell>
        </row>
        <row r="1189">
          <cell r="K1189">
            <v>0.20172707448643848</v>
          </cell>
          <cell r="S1189">
            <v>40</v>
          </cell>
        </row>
        <row r="1190">
          <cell r="K1190">
            <v>44.180019055030364</v>
          </cell>
          <cell r="S1190">
            <v>40</v>
          </cell>
        </row>
        <row r="1191">
          <cell r="K1191">
            <v>7.6825106609482656</v>
          </cell>
          <cell r="S1191">
            <v>40</v>
          </cell>
        </row>
        <row r="1192">
          <cell r="K1192">
            <v>-0.51389811798844365</v>
          </cell>
          <cell r="S1192">
            <v>40</v>
          </cell>
        </row>
        <row r="1193">
          <cell r="K1193">
            <v>2.5047223095585278</v>
          </cell>
          <cell r="S1193">
            <v>40</v>
          </cell>
        </row>
        <row r="1194">
          <cell r="K1194">
            <v>-0.20420725102059994</v>
          </cell>
          <cell r="S1194">
            <v>40</v>
          </cell>
        </row>
        <row r="1195">
          <cell r="K1195">
            <v>1.3320444444749104</v>
          </cell>
          <cell r="S1195">
            <v>40</v>
          </cell>
        </row>
        <row r="1196">
          <cell r="K1196">
            <v>192.10803444282234</v>
          </cell>
          <cell r="S1196">
            <v>40</v>
          </cell>
        </row>
        <row r="1197">
          <cell r="K1197">
            <v>-0.28639606765537368</v>
          </cell>
          <cell r="S1197">
            <v>40</v>
          </cell>
        </row>
        <row r="1198">
          <cell r="K1198">
            <v>6.9864552580098313E-2</v>
          </cell>
          <cell r="S1198">
            <v>40</v>
          </cell>
        </row>
        <row r="1199">
          <cell r="K1199">
            <v>-1.097581834208299</v>
          </cell>
          <cell r="S1199">
            <v>40</v>
          </cell>
        </row>
        <row r="1200">
          <cell r="K1200">
            <v>-0.27987935600377112</v>
          </cell>
          <cell r="S1200">
            <v>40</v>
          </cell>
        </row>
        <row r="1201">
          <cell r="K1201">
            <v>1.0384775967967022</v>
          </cell>
          <cell r="S1201">
            <v>40</v>
          </cell>
        </row>
        <row r="1202">
          <cell r="K1202">
            <v>-0.15693830490790175</v>
          </cell>
          <cell r="S1202">
            <v>40</v>
          </cell>
        </row>
        <row r="1203">
          <cell r="K1203">
            <v>-1.9797481538833619</v>
          </cell>
          <cell r="S1203">
            <v>40</v>
          </cell>
        </row>
        <row r="1204">
          <cell r="K1204">
            <v>-2.0434994296690752</v>
          </cell>
          <cell r="S1204">
            <v>40</v>
          </cell>
        </row>
        <row r="1205">
          <cell r="K1205">
            <v>-0.39302125356188333</v>
          </cell>
          <cell r="S1205">
            <v>40</v>
          </cell>
        </row>
        <row r="1206">
          <cell r="K1206">
            <v>0.62200992815406786</v>
          </cell>
          <cell r="S1206">
            <v>40</v>
          </cell>
        </row>
        <row r="1207">
          <cell r="K1207">
            <v>-0.51357595773992692</v>
          </cell>
          <cell r="S1207">
            <v>40</v>
          </cell>
        </row>
        <row r="1208">
          <cell r="K1208">
            <v>-3.2893180277613863E-3</v>
          </cell>
          <cell r="S1208">
            <v>40</v>
          </cell>
        </row>
        <row r="1209">
          <cell r="K1209">
            <v>1.3557071903028066E-2</v>
          </cell>
          <cell r="S1209">
            <v>40</v>
          </cell>
        </row>
        <row r="1210">
          <cell r="K1210">
            <v>-0.38944434992841859</v>
          </cell>
          <cell r="S1210">
            <v>40</v>
          </cell>
        </row>
        <row r="1211">
          <cell r="K1211">
            <v>-1.0683045243441491</v>
          </cell>
          <cell r="S1211">
            <v>40</v>
          </cell>
        </row>
        <row r="1212">
          <cell r="K1212">
            <v>-0.38132483146767099</v>
          </cell>
          <cell r="S1212">
            <v>40</v>
          </cell>
        </row>
        <row r="1213">
          <cell r="K1213">
            <v>1.8848412910213084</v>
          </cell>
          <cell r="S1213">
            <v>40</v>
          </cell>
        </row>
        <row r="1214">
          <cell r="K1214">
            <v>26.841015682286429</v>
          </cell>
          <cell r="S1214">
            <v>40</v>
          </cell>
        </row>
        <row r="1215">
          <cell r="K1215">
            <v>-0.4647385691671147</v>
          </cell>
          <cell r="S1215">
            <v>40</v>
          </cell>
        </row>
        <row r="1216">
          <cell r="K1216">
            <v>-0.36460113890994239</v>
          </cell>
          <cell r="S1216">
            <v>40</v>
          </cell>
        </row>
        <row r="1217">
          <cell r="K1217">
            <v>-0.94046471074623395</v>
          </cell>
          <cell r="S1217">
            <v>40</v>
          </cell>
        </row>
        <row r="1218">
          <cell r="K1218">
            <v>-0.48312046915049928</v>
          </cell>
          <cell r="S1218">
            <v>40</v>
          </cell>
        </row>
        <row r="1219">
          <cell r="K1219">
            <v>-0.1918799722130991</v>
          </cell>
          <cell r="S1219">
            <v>39</v>
          </cell>
        </row>
        <row r="1220">
          <cell r="K1220">
            <v>-1.0663775918393024</v>
          </cell>
          <cell r="S1220">
            <v>40</v>
          </cell>
        </row>
        <row r="1221">
          <cell r="K1221">
            <v>0.11799268330732157</v>
          </cell>
          <cell r="S1221">
            <v>40</v>
          </cell>
        </row>
        <row r="1222">
          <cell r="K1222">
            <v>1.5035554960352073</v>
          </cell>
          <cell r="S1222">
            <v>40</v>
          </cell>
        </row>
        <row r="1223">
          <cell r="K1223">
            <v>-0.87126204485950665</v>
          </cell>
          <cell r="S1223">
            <v>40</v>
          </cell>
        </row>
        <row r="1224">
          <cell r="K1224">
            <v>0.36211387665293665</v>
          </cell>
          <cell r="S1224">
            <v>40</v>
          </cell>
        </row>
        <row r="1225">
          <cell r="K1225">
            <v>4.8316716307869667</v>
          </cell>
          <cell r="S1225">
            <v>40</v>
          </cell>
        </row>
        <row r="1226">
          <cell r="K1226">
            <v>-0.8255810697801631</v>
          </cell>
          <cell r="S1226">
            <v>40</v>
          </cell>
        </row>
        <row r="1227">
          <cell r="K1227">
            <v>-0.92843767502499108</v>
          </cell>
          <cell r="S1227">
            <v>40</v>
          </cell>
        </row>
        <row r="1228">
          <cell r="K1228">
            <v>-0.3452032260239532</v>
          </cell>
          <cell r="S1228">
            <v>40</v>
          </cell>
        </row>
        <row r="1229">
          <cell r="K1229">
            <v>-9.77063243470363E-2</v>
          </cell>
          <cell r="S1229">
            <v>40</v>
          </cell>
        </row>
        <row r="1230">
          <cell r="K1230">
            <v>7.2521288509557413E-2</v>
          </cell>
          <cell r="S1230">
            <v>40</v>
          </cell>
        </row>
        <row r="1231">
          <cell r="K1231">
            <v>-0.28311807925033106</v>
          </cell>
          <cell r="S1231">
            <v>40</v>
          </cell>
        </row>
        <row r="1232">
          <cell r="K1232">
            <v>-1.0842217707373378</v>
          </cell>
          <cell r="S1232">
            <v>40</v>
          </cell>
        </row>
        <row r="1233">
          <cell r="K1233">
            <v>1.215038579278513</v>
          </cell>
          <cell r="S1233">
            <v>40</v>
          </cell>
        </row>
        <row r="1234">
          <cell r="K1234">
            <v>10.842141822382141</v>
          </cell>
          <cell r="S1234">
            <v>40</v>
          </cell>
        </row>
        <row r="1235">
          <cell r="K1235">
            <v>-1.0516603583728688</v>
          </cell>
          <cell r="S1235">
            <v>40</v>
          </cell>
        </row>
        <row r="1236">
          <cell r="K1236">
            <v>-0.18696397135368581</v>
          </cell>
          <cell r="S1236">
            <v>40</v>
          </cell>
        </row>
        <row r="1237">
          <cell r="K1237">
            <v>1.2812822519571054</v>
          </cell>
          <cell r="S1237">
            <v>40</v>
          </cell>
        </row>
        <row r="1238">
          <cell r="K1238">
            <v>7.8102622342051458</v>
          </cell>
          <cell r="S1238">
            <v>40</v>
          </cell>
        </row>
        <row r="1239">
          <cell r="K1239">
            <v>-0.28481915775590505</v>
          </cell>
          <cell r="S1239">
            <v>40</v>
          </cell>
        </row>
        <row r="1240">
          <cell r="K1240">
            <v>-0.76231390901116725</v>
          </cell>
          <cell r="S1240">
            <v>39</v>
          </cell>
        </row>
        <row r="1241">
          <cell r="K1241">
            <v>-1.0205732822253777</v>
          </cell>
          <cell r="S1241">
            <v>40</v>
          </cell>
        </row>
        <row r="1242">
          <cell r="K1242">
            <v>-0.16112222414083033</v>
          </cell>
          <cell r="S1242">
            <v>40</v>
          </cell>
        </row>
        <row r="1243">
          <cell r="K1243">
            <v>-1.1664774051626199</v>
          </cell>
          <cell r="S1243">
            <v>40</v>
          </cell>
        </row>
        <row r="1244">
          <cell r="K1244">
            <v>0.89797597675210672</v>
          </cell>
          <cell r="S1244">
            <v>40</v>
          </cell>
        </row>
        <row r="1245">
          <cell r="K1245">
            <v>-2.127668093886586</v>
          </cell>
          <cell r="S1245">
            <v>40</v>
          </cell>
        </row>
        <row r="1246">
          <cell r="K1246">
            <v>-2.2621217434689846</v>
          </cell>
          <cell r="S1246">
            <v>40</v>
          </cell>
        </row>
        <row r="1247">
          <cell r="K1247">
            <v>0.13370832193639509</v>
          </cell>
          <cell r="S1247">
            <v>40</v>
          </cell>
        </row>
        <row r="1248">
          <cell r="K1248">
            <v>0.25053246803193491</v>
          </cell>
          <cell r="S1248">
            <v>40</v>
          </cell>
        </row>
        <row r="1249">
          <cell r="K1249">
            <v>-2.3386402598598424</v>
          </cell>
          <cell r="S1249">
            <v>40</v>
          </cell>
        </row>
        <row r="1250">
          <cell r="K1250">
            <v>-2.3386593223960465E-2</v>
          </cell>
          <cell r="S1250">
            <v>40</v>
          </cell>
        </row>
        <row r="1251">
          <cell r="K1251">
            <v>-0.18074988264202199</v>
          </cell>
          <cell r="S1251">
            <v>40</v>
          </cell>
        </row>
        <row r="1252">
          <cell r="K1252">
            <v>2.6727672329224323</v>
          </cell>
          <cell r="S1252">
            <v>40</v>
          </cell>
        </row>
        <row r="1253">
          <cell r="K1253">
            <v>-0.89711603691500186</v>
          </cell>
          <cell r="S1253">
            <v>40</v>
          </cell>
        </row>
        <row r="1254">
          <cell r="K1254">
            <v>-0.16958858760824966</v>
          </cell>
          <cell r="S1254">
            <v>40</v>
          </cell>
        </row>
        <row r="1255">
          <cell r="K1255">
            <v>11.655945894334343</v>
          </cell>
          <cell r="S1255">
            <v>40</v>
          </cell>
        </row>
        <row r="1256">
          <cell r="K1256">
            <v>-0.19586462022780721</v>
          </cell>
          <cell r="S1256">
            <v>40</v>
          </cell>
        </row>
        <row r="1257">
          <cell r="K1257">
            <v>2.1618714439865681</v>
          </cell>
          <cell r="S1257">
            <v>40</v>
          </cell>
        </row>
        <row r="1258">
          <cell r="K1258">
            <v>2.695175616441114</v>
          </cell>
          <cell r="S1258">
            <v>40</v>
          </cell>
        </row>
        <row r="1259">
          <cell r="K1259">
            <v>-0.24221584437611707</v>
          </cell>
          <cell r="S1259">
            <v>40</v>
          </cell>
        </row>
        <row r="1260">
          <cell r="K1260">
            <v>-0.12145026317625085</v>
          </cell>
          <cell r="S1260">
            <v>40</v>
          </cell>
        </row>
        <row r="1261">
          <cell r="K1261">
            <v>-7.9846996998450159E-2</v>
          </cell>
          <cell r="S1261">
            <v>40</v>
          </cell>
        </row>
        <row r="1262">
          <cell r="K1262">
            <v>-0.20573595787355869</v>
          </cell>
          <cell r="S1262">
            <v>40</v>
          </cell>
        </row>
        <row r="1263">
          <cell r="K1263">
            <v>0.80757226941872617</v>
          </cell>
          <cell r="S1263">
            <v>40</v>
          </cell>
        </row>
        <row r="1264">
          <cell r="K1264">
            <v>1.330788045442685</v>
          </cell>
          <cell r="S1264">
            <v>40</v>
          </cell>
        </row>
        <row r="1265">
          <cell r="K1265">
            <v>-0.79746750379636655</v>
          </cell>
          <cell r="S1265">
            <v>40</v>
          </cell>
        </row>
        <row r="1266">
          <cell r="K1266">
            <v>0.35611282275081835</v>
          </cell>
          <cell r="S1266">
            <v>40</v>
          </cell>
        </row>
        <row r="1267">
          <cell r="K1267">
            <v>-1.86922459140708</v>
          </cell>
          <cell r="S1267">
            <v>40</v>
          </cell>
        </row>
        <row r="1268">
          <cell r="K1268">
            <v>-0.81544446759246159</v>
          </cell>
          <cell r="S1268">
            <v>40</v>
          </cell>
        </row>
        <row r="1269">
          <cell r="K1269">
            <v>-0.57814411242285157</v>
          </cell>
          <cell r="S1269">
            <v>40</v>
          </cell>
        </row>
        <row r="1270">
          <cell r="K1270">
            <v>1.6787010842682095</v>
          </cell>
          <cell r="S1270">
            <v>40</v>
          </cell>
        </row>
        <row r="1271">
          <cell r="K1271">
            <v>-0.17832988252038406</v>
          </cell>
          <cell r="S1271">
            <v>40</v>
          </cell>
        </row>
        <row r="1272">
          <cell r="K1272">
            <v>-0.711505331650786</v>
          </cell>
          <cell r="S1272">
            <v>40</v>
          </cell>
        </row>
        <row r="1273">
          <cell r="K1273">
            <v>-0.27701543492995473</v>
          </cell>
          <cell r="S1273">
            <v>40</v>
          </cell>
        </row>
        <row r="1274">
          <cell r="K1274">
            <v>-0.22496083618894053</v>
          </cell>
          <cell r="S1274">
            <v>40</v>
          </cell>
        </row>
        <row r="1275">
          <cell r="K1275">
            <v>-0.27344481721607483</v>
          </cell>
          <cell r="S1275">
            <v>40</v>
          </cell>
        </row>
        <row r="1276">
          <cell r="K1276">
            <v>2.6389019758226575</v>
          </cell>
          <cell r="S1276">
            <v>40</v>
          </cell>
        </row>
        <row r="1277">
          <cell r="K1277">
            <v>0.3160775010391948</v>
          </cell>
          <cell r="S1277">
            <v>40</v>
          </cell>
        </row>
        <row r="1278">
          <cell r="K1278">
            <v>-0.20720901964935237</v>
          </cell>
          <cell r="S1278">
            <v>40</v>
          </cell>
        </row>
        <row r="1279">
          <cell r="K1279">
            <v>-0.17925844676101757</v>
          </cell>
          <cell r="S1279">
            <v>40</v>
          </cell>
        </row>
        <row r="1280">
          <cell r="K1280">
            <v>-0.57160043943916483</v>
          </cell>
          <cell r="S1280">
            <v>40</v>
          </cell>
        </row>
        <row r="1281">
          <cell r="K1281">
            <v>-0.1695724866947434</v>
          </cell>
          <cell r="S1281">
            <v>40</v>
          </cell>
        </row>
        <row r="1282">
          <cell r="K1282">
            <v>0.77058992458998943</v>
          </cell>
          <cell r="S1282">
            <v>40</v>
          </cell>
        </row>
        <row r="1283">
          <cell r="K1283">
            <v>2.8911659530176332</v>
          </cell>
          <cell r="S1283">
            <v>40</v>
          </cell>
        </row>
        <row r="1284">
          <cell r="K1284">
            <v>2.4202285518487723</v>
          </cell>
          <cell r="S1284">
            <v>40</v>
          </cell>
        </row>
        <row r="1285">
          <cell r="K1285">
            <v>-0.51496830258907222</v>
          </cell>
          <cell r="S1285">
            <v>40</v>
          </cell>
        </row>
        <row r="1286">
          <cell r="K1286">
            <v>-0.65991766010252728</v>
          </cell>
          <cell r="S1286">
            <v>40</v>
          </cell>
        </row>
        <row r="1287">
          <cell r="K1287">
            <v>6.6814094652382101</v>
          </cell>
          <cell r="S1287">
            <v>40</v>
          </cell>
        </row>
        <row r="1288">
          <cell r="K1288">
            <v>6.8371695769608785</v>
          </cell>
          <cell r="S1288">
            <v>40</v>
          </cell>
        </row>
        <row r="1289">
          <cell r="K1289">
            <v>0.758974667954882</v>
          </cell>
          <cell r="S1289">
            <v>40</v>
          </cell>
        </row>
        <row r="1290">
          <cell r="K1290">
            <v>-0.54175748417991876</v>
          </cell>
          <cell r="S1290">
            <v>40</v>
          </cell>
        </row>
        <row r="1291">
          <cell r="K1291">
            <v>4.61577876003716</v>
          </cell>
          <cell r="S1291">
            <v>40</v>
          </cell>
        </row>
        <row r="1292">
          <cell r="K1292">
            <v>0.25028628853305901</v>
          </cell>
          <cell r="S1292">
            <v>40</v>
          </cell>
        </row>
        <row r="1293">
          <cell r="K1293">
            <v>0.46310129157309821</v>
          </cell>
          <cell r="S1293">
            <v>40</v>
          </cell>
        </row>
        <row r="1294">
          <cell r="K1294">
            <v>0.19230029001622034</v>
          </cell>
          <cell r="S1294">
            <v>40</v>
          </cell>
        </row>
        <row r="1295">
          <cell r="K1295">
            <v>39.616631291688094</v>
          </cell>
          <cell r="S1295">
            <v>40</v>
          </cell>
        </row>
        <row r="1296">
          <cell r="K1296">
            <v>8.3465078494002167</v>
          </cell>
          <cell r="S1296">
            <v>40</v>
          </cell>
        </row>
        <row r="1297">
          <cell r="K1297">
            <v>447.52872519980281</v>
          </cell>
          <cell r="S1297">
            <v>40</v>
          </cell>
        </row>
        <row r="1298">
          <cell r="K1298">
            <v>1035.0633284531339</v>
          </cell>
          <cell r="S1298">
            <v>40</v>
          </cell>
        </row>
        <row r="1299">
          <cell r="K1299">
            <v>-0.64837381563444818</v>
          </cell>
          <cell r="S1299">
            <v>40</v>
          </cell>
        </row>
        <row r="1300">
          <cell r="K1300">
            <v>-0.20390361963617812</v>
          </cell>
          <cell r="S1300">
            <v>40</v>
          </cell>
        </row>
        <row r="1301">
          <cell r="K1301">
            <v>718.60918311191415</v>
          </cell>
          <cell r="S1301">
            <v>40</v>
          </cell>
        </row>
        <row r="1302">
          <cell r="K1302">
            <v>-0.22029066216533091</v>
          </cell>
          <cell r="S1302">
            <v>40</v>
          </cell>
        </row>
        <row r="1303">
          <cell r="K1303">
            <v>-0.49555851102446913</v>
          </cell>
          <cell r="S1303">
            <v>40</v>
          </cell>
        </row>
        <row r="1304">
          <cell r="K1304">
            <v>2.1927840907855107</v>
          </cell>
          <cell r="S1304">
            <v>40</v>
          </cell>
        </row>
        <row r="1305">
          <cell r="K1305">
            <v>0.24993386688478775</v>
          </cell>
          <cell r="S1305">
            <v>40</v>
          </cell>
        </row>
        <row r="1306">
          <cell r="K1306">
            <v>2.3805789745064776</v>
          </cell>
          <cell r="S1306">
            <v>40</v>
          </cell>
        </row>
        <row r="1307">
          <cell r="K1307">
            <v>-0.13772387645970977</v>
          </cell>
          <cell r="S1307">
            <v>40</v>
          </cell>
        </row>
        <row r="1308">
          <cell r="K1308">
            <v>-0.51131608222185909</v>
          </cell>
          <cell r="S1308">
            <v>40</v>
          </cell>
        </row>
        <row r="1309">
          <cell r="K1309">
            <v>-0.24847522021931687</v>
          </cell>
          <cell r="S1309">
            <v>40</v>
          </cell>
        </row>
        <row r="1310">
          <cell r="K1310">
            <v>-0.66086832014387809</v>
          </cell>
          <cell r="S1310">
            <v>40</v>
          </cell>
        </row>
        <row r="1311">
          <cell r="K1311">
            <v>1.0113987667701245</v>
          </cell>
          <cell r="S1311">
            <v>40</v>
          </cell>
        </row>
        <row r="1312">
          <cell r="K1312">
            <v>6.7794144427098733</v>
          </cell>
          <cell r="S1312">
            <v>40</v>
          </cell>
        </row>
        <row r="1313">
          <cell r="K1313">
            <v>5.8625572233483814</v>
          </cell>
          <cell r="S1313">
            <v>40</v>
          </cell>
        </row>
        <row r="1314">
          <cell r="K1314">
            <v>6.9527229744140637</v>
          </cell>
          <cell r="S1314">
            <v>40</v>
          </cell>
        </row>
        <row r="1315">
          <cell r="K1315">
            <v>6.2461557904933107</v>
          </cell>
          <cell r="S1315">
            <v>40</v>
          </cell>
        </row>
        <row r="1316">
          <cell r="K1316">
            <v>0.82353714895727759</v>
          </cell>
          <cell r="S1316">
            <v>40</v>
          </cell>
        </row>
        <row r="1317">
          <cell r="K1317">
            <v>0.36318023560834678</v>
          </cell>
          <cell r="S1317">
            <v>40</v>
          </cell>
        </row>
        <row r="1318">
          <cell r="K1318">
            <v>-0.56370824958464327</v>
          </cell>
          <cell r="S1318">
            <v>40</v>
          </cell>
        </row>
        <row r="1319">
          <cell r="K1319">
            <v>-0.49577223846784518</v>
          </cell>
          <cell r="S1319">
            <v>40</v>
          </cell>
        </row>
        <row r="1320">
          <cell r="K1320">
            <v>4.6884717459298351</v>
          </cell>
          <cell r="S1320">
            <v>40</v>
          </cell>
        </row>
        <row r="1321">
          <cell r="K1321">
            <v>3.9952874332472428</v>
          </cell>
          <cell r="S1321">
            <v>40</v>
          </cell>
        </row>
        <row r="1322">
          <cell r="K1322">
            <v>0.25417328693455915</v>
          </cell>
          <cell r="S1322">
            <v>40</v>
          </cell>
        </row>
        <row r="1323">
          <cell r="K1323">
            <v>0.23600592428978351</v>
          </cell>
          <cell r="S1323">
            <v>40</v>
          </cell>
        </row>
        <row r="1324">
          <cell r="K1324">
            <v>0.47357400621070611</v>
          </cell>
          <cell r="S1324">
            <v>40</v>
          </cell>
        </row>
        <row r="1325">
          <cell r="K1325">
            <v>-0.62190658311593394</v>
          </cell>
          <cell r="S1325">
            <v>40</v>
          </cell>
        </row>
        <row r="1326">
          <cell r="K1326">
            <v>-0.71247722456552498</v>
          </cell>
          <cell r="S1326">
            <v>40</v>
          </cell>
        </row>
        <row r="1327">
          <cell r="K1327">
            <v>0.41747717586491989</v>
          </cell>
          <cell r="S1327">
            <v>40</v>
          </cell>
        </row>
        <row r="1328">
          <cell r="K1328">
            <v>-0.93653008954761507</v>
          </cell>
          <cell r="S1328">
            <v>40</v>
          </cell>
        </row>
        <row r="1329">
          <cell r="K1329">
            <v>0.47715517954944264</v>
          </cell>
          <cell r="S1329">
            <v>40</v>
          </cell>
        </row>
        <row r="1330">
          <cell r="K1330">
            <v>8.1197191000684033</v>
          </cell>
          <cell r="S1330">
            <v>40</v>
          </cell>
        </row>
        <row r="1331">
          <cell r="K1331">
            <v>-0.24078072980656443</v>
          </cell>
          <cell r="S1331">
            <v>40</v>
          </cell>
        </row>
        <row r="1332">
          <cell r="K1332">
            <v>297.02203932770772</v>
          </cell>
          <cell r="S1332">
            <v>40</v>
          </cell>
        </row>
        <row r="1333">
          <cell r="K1333">
            <v>-0.36279846997997228</v>
          </cell>
          <cell r="S1333">
            <v>40</v>
          </cell>
        </row>
        <row r="1334">
          <cell r="K1334">
            <v>4.7906971319420997</v>
          </cell>
          <cell r="S1334">
            <v>40</v>
          </cell>
        </row>
        <row r="1335">
          <cell r="K1335">
            <v>-0.10559839737457395</v>
          </cell>
          <cell r="S1335">
            <v>40</v>
          </cell>
        </row>
        <row r="1336">
          <cell r="K1336">
            <v>-1.1521293181145145E-4</v>
          </cell>
          <cell r="S1336">
            <v>40</v>
          </cell>
        </row>
        <row r="1337">
          <cell r="K1337">
            <v>0.33805774970783781</v>
          </cell>
          <cell r="S1337">
            <v>40</v>
          </cell>
        </row>
        <row r="1338">
          <cell r="K1338">
            <v>-0.19607382260198664</v>
          </cell>
          <cell r="S1338">
            <v>40</v>
          </cell>
        </row>
        <row r="1339">
          <cell r="K1339">
            <v>-0.46919334727436907</v>
          </cell>
          <cell r="S1339">
            <v>40</v>
          </cell>
        </row>
        <row r="1340">
          <cell r="K1340">
            <v>7.3329252558607108</v>
          </cell>
          <cell r="S1340">
            <v>40</v>
          </cell>
        </row>
        <row r="1341">
          <cell r="K1341">
            <v>-0.10266268376764823</v>
          </cell>
          <cell r="S1341">
            <v>40</v>
          </cell>
        </row>
        <row r="1342">
          <cell r="K1342">
            <v>-0.22691084120710561</v>
          </cell>
          <cell r="S1342">
            <v>40</v>
          </cell>
        </row>
        <row r="1343">
          <cell r="K1343">
            <v>-0.23964654734537869</v>
          </cell>
          <cell r="S1343">
            <v>40</v>
          </cell>
        </row>
        <row r="1344">
          <cell r="K1344">
            <v>-0.48926226771081816</v>
          </cell>
          <cell r="S1344">
            <v>40</v>
          </cell>
        </row>
        <row r="1345">
          <cell r="K1345">
            <v>-3.1747441867777546E-2</v>
          </cell>
          <cell r="S1345">
            <v>40</v>
          </cell>
        </row>
        <row r="1346">
          <cell r="K1346">
            <v>60.602666280940284</v>
          </cell>
          <cell r="S1346">
            <v>40</v>
          </cell>
        </row>
        <row r="1347">
          <cell r="K1347">
            <v>0.3984472128918391</v>
          </cell>
          <cell r="S1347">
            <v>40</v>
          </cell>
        </row>
        <row r="1348">
          <cell r="K1348">
            <v>0.44572565726631436</v>
          </cell>
          <cell r="S1348">
            <v>40</v>
          </cell>
        </row>
        <row r="1349">
          <cell r="K1349">
            <v>-0.67191372012606643</v>
          </cell>
          <cell r="S1349">
            <v>40</v>
          </cell>
        </row>
        <row r="1350">
          <cell r="K1350">
            <v>6.7765045851948882</v>
          </cell>
          <cell r="S1350">
            <v>40</v>
          </cell>
        </row>
        <row r="1351">
          <cell r="K1351">
            <v>6.717556386750875</v>
          </cell>
          <cell r="S1351">
            <v>40</v>
          </cell>
        </row>
        <row r="1352">
          <cell r="K1352">
            <v>0.78403850585957413</v>
          </cell>
          <cell r="S1352">
            <v>40</v>
          </cell>
        </row>
        <row r="1353">
          <cell r="K1353">
            <v>1.1298894111561961</v>
          </cell>
          <cell r="S1353">
            <v>40</v>
          </cell>
        </row>
        <row r="1354">
          <cell r="K1354">
            <v>4.4293592102233834</v>
          </cell>
          <cell r="S1354">
            <v>40</v>
          </cell>
        </row>
        <row r="1355">
          <cell r="K1355">
            <v>0.26484553194373073</v>
          </cell>
          <cell r="S1355">
            <v>40</v>
          </cell>
        </row>
        <row r="1356">
          <cell r="K1356">
            <v>0.3974611278369119</v>
          </cell>
          <cell r="S1356">
            <v>40</v>
          </cell>
        </row>
        <row r="1357">
          <cell r="K1357">
            <v>0.10821165019494079</v>
          </cell>
          <cell r="S1357">
            <v>40</v>
          </cell>
        </row>
        <row r="1358">
          <cell r="K1358">
            <v>-0.94229150197543121</v>
          </cell>
          <cell r="S1358">
            <v>40</v>
          </cell>
        </row>
        <row r="1359">
          <cell r="K1359">
            <v>502.91480713292771</v>
          </cell>
          <cell r="S1359">
            <v>40</v>
          </cell>
        </row>
        <row r="1360">
          <cell r="K1360">
            <v>-0.4460346737975433</v>
          </cell>
          <cell r="S1360">
            <v>40</v>
          </cell>
        </row>
        <row r="1361">
          <cell r="K1361">
            <v>141.25158886558745</v>
          </cell>
          <cell r="S1361">
            <v>40</v>
          </cell>
        </row>
        <row r="1362">
          <cell r="K1362">
            <v>-0.66537612357019127</v>
          </cell>
          <cell r="S1362">
            <v>40</v>
          </cell>
        </row>
        <row r="1363">
          <cell r="K1363">
            <v>-0.20089114738123159</v>
          </cell>
          <cell r="S1363">
            <v>40</v>
          </cell>
        </row>
        <row r="1364">
          <cell r="K1364">
            <v>9.3179328459384045</v>
          </cell>
          <cell r="S1364">
            <v>40</v>
          </cell>
        </row>
        <row r="1365">
          <cell r="K1365">
            <v>-0.21946862357155672</v>
          </cell>
          <cell r="S1365">
            <v>40</v>
          </cell>
        </row>
        <row r="1366">
          <cell r="K1366">
            <v>13.920862631679265</v>
          </cell>
          <cell r="S1366">
            <v>40</v>
          </cell>
        </row>
        <row r="1367">
          <cell r="K1367">
            <v>-0.98879965968753691</v>
          </cell>
          <cell r="S1367">
            <v>40</v>
          </cell>
        </row>
        <row r="1368">
          <cell r="K1368">
            <v>-0.98158936648769224</v>
          </cell>
          <cell r="S1368">
            <v>40</v>
          </cell>
        </row>
        <row r="1369">
          <cell r="K1369">
            <v>-5.6544672268583118E-2</v>
          </cell>
          <cell r="S1369">
            <v>40</v>
          </cell>
        </row>
        <row r="1370">
          <cell r="K1370">
            <v>-0.47928197490062868</v>
          </cell>
          <cell r="S1370">
            <v>40</v>
          </cell>
        </row>
        <row r="1371">
          <cell r="K1371">
            <v>-2.0472115652132072</v>
          </cell>
          <cell r="S1371">
            <v>40</v>
          </cell>
        </row>
        <row r="1372">
          <cell r="K1372">
            <v>-2.060642841133693</v>
          </cell>
          <cell r="S1372">
            <v>40</v>
          </cell>
        </row>
        <row r="1373">
          <cell r="K1373">
            <v>7.2117373383624658E-2</v>
          </cell>
          <cell r="S1373">
            <v>40</v>
          </cell>
        </row>
        <row r="1374">
          <cell r="K1374">
            <v>-0.74054453681048305</v>
          </cell>
          <cell r="S1374">
            <v>40</v>
          </cell>
        </row>
        <row r="1375">
          <cell r="K1375">
            <v>-1.0583575021104932</v>
          </cell>
          <cell r="S1375">
            <v>40</v>
          </cell>
        </row>
        <row r="1376">
          <cell r="K1376">
            <v>5.8158460041938635E-2</v>
          </cell>
          <cell r="S1376">
            <v>40</v>
          </cell>
        </row>
        <row r="1377">
          <cell r="K1377">
            <v>2.2880974939502134E-2</v>
          </cell>
          <cell r="S1377">
            <v>40</v>
          </cell>
        </row>
        <row r="1378">
          <cell r="K1378">
            <v>-1.2487984346510745</v>
          </cell>
          <cell r="S1378">
            <v>40</v>
          </cell>
        </row>
        <row r="1379">
          <cell r="K1379">
            <v>-6.7366587281824219E-3</v>
          </cell>
          <cell r="S1379">
            <v>40</v>
          </cell>
        </row>
        <row r="1380">
          <cell r="K1380">
            <v>-0.93751185459263653</v>
          </cell>
          <cell r="S1380">
            <v>40</v>
          </cell>
        </row>
        <row r="1381">
          <cell r="K1381">
            <v>-0.77368059663582744</v>
          </cell>
          <cell r="S1381">
            <v>40</v>
          </cell>
        </row>
        <row r="1382">
          <cell r="K1382">
            <v>-1.0551760026179373</v>
          </cell>
          <cell r="S1382">
            <v>40</v>
          </cell>
        </row>
        <row r="1383">
          <cell r="K1383">
            <v>-0.93175733831940688</v>
          </cell>
          <cell r="S1383">
            <v>40</v>
          </cell>
        </row>
        <row r="1384">
          <cell r="K1384">
            <v>-0.54723272953548652</v>
          </cell>
          <cell r="S1384">
            <v>40</v>
          </cell>
        </row>
        <row r="1385">
          <cell r="K1385">
            <v>-1.1248078477935055</v>
          </cell>
          <cell r="S1385">
            <v>40</v>
          </cell>
        </row>
        <row r="1386">
          <cell r="K1386">
            <v>144.52922154669409</v>
          </cell>
          <cell r="S1386">
            <v>40</v>
          </cell>
        </row>
        <row r="1387">
          <cell r="K1387">
            <v>2.5880964770982177E-2</v>
          </cell>
          <cell r="S1387">
            <v>40</v>
          </cell>
        </row>
        <row r="1388">
          <cell r="K1388">
            <v>4.2966546797163725E-2</v>
          </cell>
          <cell r="S1388">
            <v>40</v>
          </cell>
        </row>
        <row r="1389">
          <cell r="K1389">
            <v>-0.23525904599292854</v>
          </cell>
          <cell r="S1389">
            <v>40</v>
          </cell>
        </row>
        <row r="1390">
          <cell r="K1390">
            <v>0.56039154535200475</v>
          </cell>
          <cell r="S1390">
            <v>40</v>
          </cell>
        </row>
        <row r="1391">
          <cell r="K1391">
            <v>0.68432413858514263</v>
          </cell>
          <cell r="S1391">
            <v>40</v>
          </cell>
        </row>
        <row r="1392">
          <cell r="K1392">
            <v>-2.165110383599266</v>
          </cell>
          <cell r="S1392">
            <v>40</v>
          </cell>
        </row>
        <row r="1393">
          <cell r="K1393">
            <v>-2.2416340116337685</v>
          </cell>
          <cell r="S1393">
            <v>40</v>
          </cell>
        </row>
        <row r="1394">
          <cell r="K1394">
            <v>0.43880915495533024</v>
          </cell>
          <cell r="S1394">
            <v>40</v>
          </cell>
        </row>
        <row r="1395">
          <cell r="K1395">
            <v>-0.44426440271688183</v>
          </cell>
          <cell r="S1395">
            <v>40</v>
          </cell>
        </row>
        <row r="1396">
          <cell r="K1396">
            <v>0.92095946946045482</v>
          </cell>
          <cell r="S1396">
            <v>40</v>
          </cell>
        </row>
        <row r="1397">
          <cell r="K1397">
            <v>1.5729685206360332E-2</v>
          </cell>
          <cell r="S1397">
            <v>40</v>
          </cell>
        </row>
        <row r="1398">
          <cell r="K1398">
            <v>-0.71469674255343829</v>
          </cell>
          <cell r="S1398">
            <v>40</v>
          </cell>
        </row>
        <row r="1399">
          <cell r="K1399">
            <v>-0.19198861616064541</v>
          </cell>
          <cell r="S1399">
            <v>40</v>
          </cell>
        </row>
        <row r="1400">
          <cell r="K1400">
            <v>-0.230871191525475</v>
          </cell>
          <cell r="S1400">
            <v>40</v>
          </cell>
        </row>
        <row r="1401">
          <cell r="K1401">
            <v>-1.2764256608350182E-4</v>
          </cell>
          <cell r="S1401">
            <v>40</v>
          </cell>
        </row>
        <row r="1402">
          <cell r="K1402">
            <v>-0.17201070421364043</v>
          </cell>
          <cell r="S1402">
            <v>40</v>
          </cell>
        </row>
        <row r="1403">
          <cell r="K1403">
            <v>-1.0366321430562988</v>
          </cell>
          <cell r="S1403">
            <v>40</v>
          </cell>
        </row>
        <row r="1404">
          <cell r="K1404">
            <v>-0.56812837038505903</v>
          </cell>
          <cell r="S1404">
            <v>40</v>
          </cell>
        </row>
        <row r="1405">
          <cell r="K1405">
            <v>-0.15404738815482363</v>
          </cell>
          <cell r="S1405">
            <v>40</v>
          </cell>
        </row>
        <row r="1406">
          <cell r="K1406">
            <v>4.2987477010971924</v>
          </cell>
          <cell r="S1406">
            <v>40</v>
          </cell>
        </row>
        <row r="1407">
          <cell r="K1407">
            <v>-0.1904802124192583</v>
          </cell>
          <cell r="S1407">
            <v>40</v>
          </cell>
        </row>
        <row r="1408">
          <cell r="K1408">
            <v>-0.17839930967036327</v>
          </cell>
          <cell r="S1408">
            <v>40</v>
          </cell>
        </row>
        <row r="1409">
          <cell r="K1409">
            <v>-2.2779245761266075E-4</v>
          </cell>
          <cell r="S1409">
            <v>40</v>
          </cell>
        </row>
        <row r="1410">
          <cell r="K1410">
            <v>0.23993918403946082</v>
          </cell>
          <cell r="S1410">
            <v>40</v>
          </cell>
        </row>
        <row r="1411">
          <cell r="K1411">
            <v>-0.12595166689578488</v>
          </cell>
          <cell r="S1411">
            <v>40</v>
          </cell>
        </row>
        <row r="1412">
          <cell r="K1412">
            <v>-1.9148222811617717</v>
          </cell>
          <cell r="S1412">
            <v>40</v>
          </cell>
        </row>
        <row r="1413">
          <cell r="K1413">
            <v>-2.2090515846755698</v>
          </cell>
          <cell r="S1413">
            <v>40</v>
          </cell>
        </row>
        <row r="1414">
          <cell r="K1414">
            <v>-2.3060515449814387</v>
          </cell>
          <cell r="S1414">
            <v>40</v>
          </cell>
        </row>
        <row r="1415">
          <cell r="K1415">
            <v>-1.7492664401491935</v>
          </cell>
          <cell r="S1415">
            <v>40</v>
          </cell>
        </row>
        <row r="1416">
          <cell r="K1416">
            <v>0.34907290947223962</v>
          </cell>
          <cell r="S1416">
            <v>40</v>
          </cell>
        </row>
        <row r="1417">
          <cell r="K1417">
            <v>2.1007206724955618</v>
          </cell>
          <cell r="S1417">
            <v>40</v>
          </cell>
        </row>
        <row r="1418">
          <cell r="K1418">
            <v>2.3278069876431919E-2</v>
          </cell>
          <cell r="S1418">
            <v>40</v>
          </cell>
        </row>
        <row r="1419">
          <cell r="K1419">
            <v>-0.11986726008562854</v>
          </cell>
          <cell r="S1419">
            <v>40</v>
          </cell>
        </row>
        <row r="1420">
          <cell r="K1420">
            <v>-0.11925373280123978</v>
          </cell>
          <cell r="S1420">
            <v>40</v>
          </cell>
        </row>
        <row r="1421">
          <cell r="K1421">
            <v>-0.80770465407236103</v>
          </cell>
          <cell r="S1421">
            <v>40</v>
          </cell>
        </row>
        <row r="1422">
          <cell r="K1422">
            <v>0.39755517841203292</v>
          </cell>
          <cell r="S1422">
            <v>40</v>
          </cell>
        </row>
        <row r="1423">
          <cell r="K1423">
            <v>-0.1196560604663079</v>
          </cell>
          <cell r="S1423">
            <v>40</v>
          </cell>
        </row>
        <row r="1424">
          <cell r="K1424">
            <v>-0.12525655646720343</v>
          </cell>
          <cell r="S1424">
            <v>40</v>
          </cell>
        </row>
        <row r="1425">
          <cell r="K1425">
            <v>-0.25496676294236092</v>
          </cell>
          <cell r="S1425">
            <v>40</v>
          </cell>
        </row>
        <row r="1426">
          <cell r="K1426">
            <v>0.95947711600325924</v>
          </cell>
          <cell r="S1426">
            <v>40</v>
          </cell>
        </row>
        <row r="1427">
          <cell r="K1427">
            <v>-0.22457337118329487</v>
          </cell>
          <cell r="S1427">
            <v>40</v>
          </cell>
        </row>
        <row r="1428">
          <cell r="K1428">
            <v>-0.29117169976241292</v>
          </cell>
          <cell r="S1428">
            <v>40</v>
          </cell>
        </row>
        <row r="1429">
          <cell r="K1429">
            <v>-0.25604220832758662</v>
          </cell>
          <cell r="S1429">
            <v>40</v>
          </cell>
        </row>
        <row r="1430">
          <cell r="K1430">
            <v>-6.9371403804016088E-2</v>
          </cell>
          <cell r="S1430">
            <v>40</v>
          </cell>
        </row>
        <row r="1431">
          <cell r="K1431">
            <v>2.7780911765454282E-2</v>
          </cell>
          <cell r="S1431">
            <v>40</v>
          </cell>
        </row>
        <row r="1432">
          <cell r="K1432">
            <v>0.85369670578461387</v>
          </cell>
          <cell r="S1432">
            <v>40</v>
          </cell>
        </row>
        <row r="1433">
          <cell r="K1433">
            <v>-0.82681383882468418</v>
          </cell>
          <cell r="S1433">
            <v>40</v>
          </cell>
        </row>
        <row r="1434">
          <cell r="K1434">
            <v>0.18268224574932118</v>
          </cell>
          <cell r="S1434">
            <v>40</v>
          </cell>
        </row>
        <row r="1435">
          <cell r="K1435">
            <v>-1.7983412531060545</v>
          </cell>
          <cell r="S1435">
            <v>40</v>
          </cell>
        </row>
        <row r="1436">
          <cell r="K1436">
            <v>-0.87808859036222864</v>
          </cell>
          <cell r="S1436">
            <v>40</v>
          </cell>
        </row>
        <row r="1437">
          <cell r="K1437">
            <v>-0.52733029608163329</v>
          </cell>
          <cell r="S1437">
            <v>40</v>
          </cell>
        </row>
        <row r="1438">
          <cell r="K1438">
            <v>-0.22932142355676738</v>
          </cell>
          <cell r="S1438">
            <v>40</v>
          </cell>
        </row>
        <row r="1439">
          <cell r="K1439">
            <v>-9.6237600982646609E-2</v>
          </cell>
          <cell r="S1439">
            <v>40</v>
          </cell>
        </row>
        <row r="1440">
          <cell r="K1440">
            <v>-0.12494091174681213</v>
          </cell>
          <cell r="S1440">
            <v>40</v>
          </cell>
        </row>
        <row r="1441">
          <cell r="K1441">
            <v>-0.19410850431829332</v>
          </cell>
          <cell r="S1441">
            <v>40</v>
          </cell>
        </row>
        <row r="1442">
          <cell r="K1442">
            <v>-3.3987683902848231E-2</v>
          </cell>
          <cell r="S1442">
            <v>40</v>
          </cell>
        </row>
        <row r="1443">
          <cell r="K1443">
            <v>0.16609710343489723</v>
          </cell>
          <cell r="S1443">
            <v>40</v>
          </cell>
        </row>
        <row r="1444">
          <cell r="K1444">
            <v>-0.18512941774866834</v>
          </cell>
          <cell r="S1444">
            <v>40</v>
          </cell>
        </row>
        <row r="1445">
          <cell r="K1445">
            <v>-0.77949762881044937</v>
          </cell>
          <cell r="S1445">
            <v>40</v>
          </cell>
        </row>
        <row r="1446">
          <cell r="K1446">
            <v>-0.14394511379940986</v>
          </cell>
          <cell r="S1446">
            <v>40</v>
          </cell>
        </row>
        <row r="1447">
          <cell r="K1447">
            <v>0.63027159667850829</v>
          </cell>
          <cell r="S1447">
            <v>40</v>
          </cell>
        </row>
        <row r="1448">
          <cell r="K1448">
            <v>-0.16861322425138153</v>
          </cell>
          <cell r="S1448">
            <v>40</v>
          </cell>
        </row>
        <row r="1449">
          <cell r="K1449">
            <v>-0.41181813267889433</v>
          </cell>
          <cell r="S1449">
            <v>40</v>
          </cell>
        </row>
        <row r="1450">
          <cell r="K1450">
            <v>-0.18917449155477756</v>
          </cell>
          <cell r="S1450">
            <v>40</v>
          </cell>
        </row>
        <row r="1451">
          <cell r="K1451">
            <v>33.540303977854919</v>
          </cell>
          <cell r="S1451">
            <v>40</v>
          </cell>
        </row>
        <row r="1452">
          <cell r="K1452">
            <v>0.36411165391957162</v>
          </cell>
          <cell r="S1452">
            <v>40</v>
          </cell>
        </row>
        <row r="1453">
          <cell r="K1453">
            <v>-0.91805064372066558</v>
          </cell>
          <cell r="S1453">
            <v>40</v>
          </cell>
        </row>
        <row r="1454">
          <cell r="K1454">
            <v>1.2974244843829363</v>
          </cell>
          <cell r="S1454">
            <v>40</v>
          </cell>
        </row>
        <row r="1455">
          <cell r="K1455">
            <v>1.1146406095256955</v>
          </cell>
          <cell r="S1455">
            <v>40</v>
          </cell>
        </row>
        <row r="1456">
          <cell r="K1456">
            <v>0.80761616176873907</v>
          </cell>
          <cell r="S1456">
            <v>40</v>
          </cell>
        </row>
        <row r="1457">
          <cell r="K1457">
            <v>-0.85499881086750862</v>
          </cell>
          <cell r="S1457">
            <v>40</v>
          </cell>
        </row>
        <row r="1458">
          <cell r="K1458">
            <v>0.27482418683087584</v>
          </cell>
          <cell r="S1458">
            <v>40</v>
          </cell>
        </row>
        <row r="1459">
          <cell r="K1459">
            <v>-0.38995864738129682</v>
          </cell>
          <cell r="S1459">
            <v>40</v>
          </cell>
        </row>
        <row r="1460">
          <cell r="K1460">
            <v>0.12852528799738216</v>
          </cell>
          <cell r="S1460">
            <v>40</v>
          </cell>
        </row>
        <row r="1461">
          <cell r="K1461">
            <v>3.2573007037083263E-4</v>
          </cell>
          <cell r="S1461">
            <v>40</v>
          </cell>
        </row>
        <row r="1462">
          <cell r="K1462">
            <v>0.97328257290541675</v>
          </cell>
          <cell r="S1462">
            <v>40</v>
          </cell>
        </row>
        <row r="1463">
          <cell r="K1463">
            <v>-0.92655984196073982</v>
          </cell>
          <cell r="S1463">
            <v>40</v>
          </cell>
        </row>
        <row r="1464">
          <cell r="K1464">
            <v>28.278281464297784</v>
          </cell>
          <cell r="S1464">
            <v>40</v>
          </cell>
        </row>
        <row r="1465">
          <cell r="K1465">
            <v>252.15116974868457</v>
          </cell>
          <cell r="S1465">
            <v>40</v>
          </cell>
        </row>
        <row r="1466">
          <cell r="K1466">
            <v>36.37084261862276</v>
          </cell>
          <cell r="S1466">
            <v>40</v>
          </cell>
        </row>
        <row r="1467">
          <cell r="K1467">
            <v>960.48910097938517</v>
          </cell>
          <cell r="S1467">
            <v>40</v>
          </cell>
        </row>
        <row r="1468">
          <cell r="K1468">
            <v>-0.77109864650216819</v>
          </cell>
          <cell r="S1468">
            <v>40</v>
          </cell>
        </row>
        <row r="1469">
          <cell r="K1469">
            <v>824.86624829082029</v>
          </cell>
          <cell r="S1469">
            <v>40</v>
          </cell>
        </row>
        <row r="1470">
          <cell r="K1470">
            <v>6.9313086209167301</v>
          </cell>
          <cell r="S1470">
            <v>40</v>
          </cell>
        </row>
        <row r="1471">
          <cell r="K1471">
            <v>128.36136832356124</v>
          </cell>
          <cell r="S1471">
            <v>40</v>
          </cell>
        </row>
        <row r="1472">
          <cell r="K1472">
            <v>-1.0260717539924158</v>
          </cell>
          <cell r="S1472">
            <v>40</v>
          </cell>
        </row>
        <row r="1473">
          <cell r="K1473">
            <v>0.31724834331558915</v>
          </cell>
          <cell r="S1473">
            <v>40</v>
          </cell>
        </row>
        <row r="1474">
          <cell r="K1474">
            <v>0.37686466425117554</v>
          </cell>
          <cell r="S1474">
            <v>40</v>
          </cell>
        </row>
        <row r="1475">
          <cell r="K1475">
            <v>2.0512106961167333</v>
          </cell>
          <cell r="S1475">
            <v>40</v>
          </cell>
        </row>
        <row r="1476">
          <cell r="K1476">
            <v>20.385013790191678</v>
          </cell>
          <cell r="S1476">
            <v>40</v>
          </cell>
        </row>
        <row r="1477">
          <cell r="K1477">
            <v>-0.16753474462843121</v>
          </cell>
          <cell r="S1477">
            <v>40</v>
          </cell>
        </row>
        <row r="1478">
          <cell r="K1478">
            <v>4.7079327018221626</v>
          </cell>
          <cell r="S1478">
            <v>40</v>
          </cell>
        </row>
        <row r="1479">
          <cell r="K1479">
            <v>0.28642832757368714</v>
          </cell>
          <cell r="S1479">
            <v>40</v>
          </cell>
        </row>
        <row r="1480">
          <cell r="K1480">
            <v>-0.67307072120741307</v>
          </cell>
          <cell r="S1480">
            <v>40</v>
          </cell>
        </row>
        <row r="1481">
          <cell r="K1481">
            <v>-0.5678331291241252</v>
          </cell>
          <cell r="S1481">
            <v>40</v>
          </cell>
        </row>
        <row r="1482">
          <cell r="K1482">
            <v>0.88329523870944127</v>
          </cell>
          <cell r="S1482">
            <v>40</v>
          </cell>
        </row>
        <row r="1483">
          <cell r="K1483">
            <v>-0.50151799021042709</v>
          </cell>
          <cell r="S1483">
            <v>40</v>
          </cell>
        </row>
        <row r="1484">
          <cell r="K1484">
            <v>9.421378877555632E-2</v>
          </cell>
          <cell r="S1484">
            <v>40</v>
          </cell>
        </row>
        <row r="1485">
          <cell r="K1485">
            <v>0.3136268450347075</v>
          </cell>
          <cell r="S1485">
            <v>40</v>
          </cell>
        </row>
        <row r="1486">
          <cell r="K1486">
            <v>-0.29305051067837945</v>
          </cell>
          <cell r="S1486">
            <v>40</v>
          </cell>
        </row>
        <row r="1487">
          <cell r="K1487">
            <v>1.0974518003133034</v>
          </cell>
          <cell r="S1487">
            <v>40</v>
          </cell>
        </row>
        <row r="1488">
          <cell r="K1488">
            <v>0.24638705306480035</v>
          </cell>
          <cell r="S1488">
            <v>40</v>
          </cell>
        </row>
        <row r="1489">
          <cell r="K1489">
            <v>-0.44657046099580655</v>
          </cell>
          <cell r="S1489">
            <v>40</v>
          </cell>
        </row>
        <row r="1490">
          <cell r="K1490">
            <v>0.11970496194755977</v>
          </cell>
          <cell r="S1490">
            <v>40</v>
          </cell>
        </row>
        <row r="1491">
          <cell r="K1491">
            <v>-0.45081430092336189</v>
          </cell>
          <cell r="S1491">
            <v>40</v>
          </cell>
        </row>
        <row r="1492">
          <cell r="K1492">
            <v>-1.0472194679647202</v>
          </cell>
          <cell r="S1492">
            <v>40</v>
          </cell>
        </row>
        <row r="1493">
          <cell r="K1493">
            <v>-2.7199361939732145E-2</v>
          </cell>
          <cell r="S1493">
            <v>40</v>
          </cell>
        </row>
        <row r="1494">
          <cell r="K1494">
            <v>0.71759900381064523</v>
          </cell>
          <cell r="S1494">
            <v>40</v>
          </cell>
        </row>
        <row r="1495">
          <cell r="K1495">
            <v>-0.52054978710532851</v>
          </cell>
          <cell r="S1495">
            <v>40</v>
          </cell>
        </row>
        <row r="1496">
          <cell r="K1496">
            <v>-0.92881228024153062</v>
          </cell>
          <cell r="S1496">
            <v>40</v>
          </cell>
        </row>
        <row r="1497">
          <cell r="K1497">
            <v>0.14298640942655538</v>
          </cell>
          <cell r="S1497">
            <v>40</v>
          </cell>
        </row>
        <row r="1498">
          <cell r="K1498">
            <v>9.557861438100107E-2</v>
          </cell>
          <cell r="S1498">
            <v>40</v>
          </cell>
        </row>
        <row r="1499">
          <cell r="K1499">
            <v>-0.15772671800143329</v>
          </cell>
          <cell r="S1499">
            <v>40</v>
          </cell>
        </row>
        <row r="1500">
          <cell r="K1500">
            <v>115.16853303582059</v>
          </cell>
          <cell r="S1500">
            <v>40</v>
          </cell>
        </row>
        <row r="1501">
          <cell r="K1501">
            <v>-0.15584988450719475</v>
          </cell>
          <cell r="S1501">
            <v>40</v>
          </cell>
        </row>
        <row r="1502">
          <cell r="K1502">
            <v>0.38207288808356676</v>
          </cell>
          <cell r="S1502">
            <v>40</v>
          </cell>
        </row>
        <row r="1503">
          <cell r="K1503">
            <v>4.7858226969572089</v>
          </cell>
          <cell r="S1503">
            <v>40</v>
          </cell>
        </row>
        <row r="1504">
          <cell r="K1504">
            <v>-0.36525257440064846</v>
          </cell>
          <cell r="S1504">
            <v>40</v>
          </cell>
        </row>
        <row r="1505">
          <cell r="K1505">
            <v>-8.9291390536450757E-2</v>
          </cell>
          <cell r="S1505">
            <v>40</v>
          </cell>
        </row>
        <row r="1506">
          <cell r="K1506">
            <v>-0.72322058827100255</v>
          </cell>
          <cell r="S1506">
            <v>40</v>
          </cell>
        </row>
        <row r="1507">
          <cell r="K1507">
            <v>-0.23418891698755723</v>
          </cell>
          <cell r="S1507">
            <v>40</v>
          </cell>
        </row>
        <row r="1508">
          <cell r="K1508">
            <v>-0.38726916873548284</v>
          </cell>
          <cell r="S1508">
            <v>40</v>
          </cell>
        </row>
        <row r="1509">
          <cell r="K1509">
            <v>3.1131451088817217</v>
          </cell>
          <cell r="S1509">
            <v>40</v>
          </cell>
        </row>
        <row r="1510">
          <cell r="K1510">
            <v>-0.23262620373570125</v>
          </cell>
          <cell r="S1510">
            <v>40</v>
          </cell>
        </row>
        <row r="1511">
          <cell r="K1511">
            <v>0.63574567530290538</v>
          </cell>
          <cell r="S1511">
            <v>40</v>
          </cell>
        </row>
        <row r="1512">
          <cell r="K1512">
            <v>-0.19587357463969529</v>
          </cell>
          <cell r="S1512">
            <v>40</v>
          </cell>
        </row>
        <row r="1513">
          <cell r="K1513">
            <v>-0.47701395760874021</v>
          </cell>
          <cell r="S1513">
            <v>40</v>
          </cell>
        </row>
        <row r="1514">
          <cell r="K1514">
            <v>-1.0285719797096133</v>
          </cell>
          <cell r="S1514">
            <v>40</v>
          </cell>
        </row>
        <row r="1515">
          <cell r="K1515">
            <v>0.39400983944586659</v>
          </cell>
          <cell r="S1515">
            <v>40</v>
          </cell>
        </row>
        <row r="1516">
          <cell r="K1516">
            <v>25.016779322846602</v>
          </cell>
          <cell r="S1516">
            <v>40</v>
          </cell>
        </row>
        <row r="1517">
          <cell r="K1517">
            <v>0.38158805711488492</v>
          </cell>
          <cell r="S1517">
            <v>40</v>
          </cell>
        </row>
        <row r="1518">
          <cell r="K1518">
            <v>-0.66935674644905085</v>
          </cell>
          <cell r="S1518">
            <v>40</v>
          </cell>
        </row>
        <row r="1519">
          <cell r="K1519">
            <v>0.83732246626807016</v>
          </cell>
          <cell r="S1519">
            <v>40</v>
          </cell>
        </row>
        <row r="1520">
          <cell r="K1520">
            <v>3.5506717828684267E-2</v>
          </cell>
          <cell r="S1520">
            <v>40</v>
          </cell>
        </row>
        <row r="1521">
          <cell r="K1521">
            <v>-0.41836362437572461</v>
          </cell>
          <cell r="S1521">
            <v>40</v>
          </cell>
        </row>
        <row r="1522">
          <cell r="K1522">
            <v>0.17492949537601407</v>
          </cell>
          <cell r="S1522">
            <v>40</v>
          </cell>
        </row>
        <row r="1523">
          <cell r="K1523">
            <v>0.15841203609296031</v>
          </cell>
          <cell r="S1523">
            <v>40</v>
          </cell>
        </row>
        <row r="1524">
          <cell r="K1524">
            <v>-1.0382184833837911</v>
          </cell>
          <cell r="S1524">
            <v>40</v>
          </cell>
        </row>
        <row r="1525">
          <cell r="K1525">
            <v>0.44306608886666154</v>
          </cell>
          <cell r="S1525">
            <v>40</v>
          </cell>
        </row>
        <row r="1526">
          <cell r="K1526">
            <v>-0.93069246212378076</v>
          </cell>
          <cell r="S1526">
            <v>40</v>
          </cell>
        </row>
        <row r="1527">
          <cell r="K1527">
            <v>-0.83337123730820506</v>
          </cell>
          <cell r="S1527">
            <v>40</v>
          </cell>
        </row>
        <row r="1528">
          <cell r="K1528">
            <v>489.7530363435651</v>
          </cell>
          <cell r="S1528">
            <v>40</v>
          </cell>
        </row>
        <row r="1529">
          <cell r="K1529">
            <v>0.49686174409755218</v>
          </cell>
          <cell r="S1529">
            <v>40</v>
          </cell>
        </row>
        <row r="1530">
          <cell r="K1530">
            <v>7.1625115771196874</v>
          </cell>
          <cell r="S1530">
            <v>40</v>
          </cell>
        </row>
        <row r="1531">
          <cell r="K1531">
            <v>1.242157396810722</v>
          </cell>
          <cell r="S1531">
            <v>40</v>
          </cell>
        </row>
        <row r="1532">
          <cell r="K1532">
            <v>-0.41975557439609146</v>
          </cell>
          <cell r="S1532">
            <v>40</v>
          </cell>
        </row>
        <row r="1533">
          <cell r="K1533">
            <v>-0.26372214229078139</v>
          </cell>
          <cell r="S1533">
            <v>40</v>
          </cell>
        </row>
        <row r="1534">
          <cell r="K1534">
            <v>-0.21239525170026494</v>
          </cell>
          <cell r="S1534">
            <v>40</v>
          </cell>
        </row>
        <row r="1535">
          <cell r="K1535">
            <v>-2.6384416170043758E-2</v>
          </cell>
          <cell r="S1535">
            <v>40</v>
          </cell>
        </row>
        <row r="1536">
          <cell r="K1536">
            <v>-0.28403022556380908</v>
          </cell>
          <cell r="S1536">
            <v>40</v>
          </cell>
        </row>
        <row r="1537">
          <cell r="K1537">
            <v>0.82594519656225451</v>
          </cell>
          <cell r="S1537">
            <v>40</v>
          </cell>
        </row>
        <row r="1538">
          <cell r="K1538">
            <v>-1.9542961155105285</v>
          </cell>
          <cell r="S1538">
            <v>40</v>
          </cell>
        </row>
        <row r="1539">
          <cell r="K1539">
            <v>-2.0953322528199823</v>
          </cell>
          <cell r="S1539">
            <v>40</v>
          </cell>
        </row>
        <row r="1540">
          <cell r="K1540">
            <v>-2.1056927589307977</v>
          </cell>
          <cell r="S1540">
            <v>40</v>
          </cell>
        </row>
        <row r="1541">
          <cell r="K1541">
            <v>1.0845273955342998</v>
          </cell>
          <cell r="S1541">
            <v>40</v>
          </cell>
        </row>
        <row r="1542">
          <cell r="K1542">
            <v>-1.9938795281770503</v>
          </cell>
          <cell r="S1542">
            <v>40</v>
          </cell>
        </row>
        <row r="1543">
          <cell r="K1543">
            <v>-2.0499491523076281</v>
          </cell>
          <cell r="S1543">
            <v>40</v>
          </cell>
        </row>
        <row r="1544">
          <cell r="K1544">
            <v>3.3112090647747595E-2</v>
          </cell>
          <cell r="S1544">
            <v>40</v>
          </cell>
        </row>
        <row r="1545">
          <cell r="K1545">
            <v>0.10655636943483028</v>
          </cell>
          <cell r="S1545">
            <v>40</v>
          </cell>
        </row>
        <row r="1546">
          <cell r="K1546">
            <v>-0.32712563020173013</v>
          </cell>
          <cell r="S1546">
            <v>40</v>
          </cell>
        </row>
        <row r="1547">
          <cell r="K1547">
            <v>-0.15395047874066339</v>
          </cell>
          <cell r="S1547">
            <v>40</v>
          </cell>
        </row>
        <row r="1548">
          <cell r="K1548">
            <v>-0.32131522148991798</v>
          </cell>
          <cell r="S1548">
            <v>40</v>
          </cell>
        </row>
        <row r="1549">
          <cell r="K1549">
            <v>-0.28402942424062944</v>
          </cell>
          <cell r="S1549">
            <v>40</v>
          </cell>
        </row>
        <row r="1550">
          <cell r="K1550">
            <v>-0.58476290842296252</v>
          </cell>
          <cell r="S1550">
            <v>40</v>
          </cell>
        </row>
        <row r="1551">
          <cell r="K1551">
            <v>-0.15165747771379889</v>
          </cell>
          <cell r="S1551">
            <v>40</v>
          </cell>
        </row>
        <row r="1552">
          <cell r="K1552">
            <v>-0.2282418459782273</v>
          </cell>
          <cell r="S1552">
            <v>40</v>
          </cell>
        </row>
        <row r="1553">
          <cell r="K1553">
            <v>433.43249402894082</v>
          </cell>
          <cell r="S1553">
            <v>40</v>
          </cell>
        </row>
        <row r="1554">
          <cell r="K1554">
            <v>-0.48122172978040062</v>
          </cell>
          <cell r="S1554">
            <v>40</v>
          </cell>
        </row>
        <row r="1555">
          <cell r="K1555">
            <v>-0.39150680547732408</v>
          </cell>
          <cell r="S1555">
            <v>40</v>
          </cell>
        </row>
        <row r="1556">
          <cell r="K1556">
            <v>-0.99203008448893282</v>
          </cell>
          <cell r="S1556">
            <v>40</v>
          </cell>
        </row>
        <row r="1557">
          <cell r="K1557">
            <v>-0.11639852368161246</v>
          </cell>
          <cell r="S1557">
            <v>40</v>
          </cell>
        </row>
        <row r="1558">
          <cell r="K1558">
            <v>1.598516269609646</v>
          </cell>
          <cell r="S1558">
            <v>40</v>
          </cell>
        </row>
        <row r="1559">
          <cell r="K1559">
            <v>0.38581773414323373</v>
          </cell>
          <cell r="S1559">
            <v>40</v>
          </cell>
        </row>
        <row r="1560">
          <cell r="K1560">
            <v>-2.1972455261505845</v>
          </cell>
          <cell r="S1560">
            <v>40</v>
          </cell>
        </row>
        <row r="1561">
          <cell r="K1561">
            <v>-2.2159188536287204</v>
          </cell>
          <cell r="S1561">
            <v>40</v>
          </cell>
        </row>
        <row r="1562">
          <cell r="K1562">
            <v>-0.56441974846133292</v>
          </cell>
          <cell r="S1562">
            <v>40</v>
          </cell>
        </row>
        <row r="1563">
          <cell r="K1563">
            <v>0.25146577238325651</v>
          </cell>
          <cell r="S1563">
            <v>40</v>
          </cell>
        </row>
        <row r="1564">
          <cell r="K1564">
            <v>0.19859266301032269</v>
          </cell>
          <cell r="S1564">
            <v>40</v>
          </cell>
        </row>
        <row r="1565">
          <cell r="K1565">
            <v>-3.497837716530508E-2</v>
          </cell>
          <cell r="S1565">
            <v>40</v>
          </cell>
        </row>
        <row r="1566">
          <cell r="K1566">
            <v>-0.64944566163227757</v>
          </cell>
          <cell r="S1566">
            <v>40</v>
          </cell>
        </row>
        <row r="1567">
          <cell r="K1567">
            <v>-0.22817036013989048</v>
          </cell>
          <cell r="S1567">
            <v>40</v>
          </cell>
        </row>
        <row r="1568">
          <cell r="K1568">
            <v>-1.0291153224084124</v>
          </cell>
          <cell r="S1568">
            <v>40</v>
          </cell>
        </row>
        <row r="1569">
          <cell r="K1569">
            <v>-0.22946883167770463</v>
          </cell>
          <cell r="S1569">
            <v>40</v>
          </cell>
        </row>
        <row r="1570">
          <cell r="K1570">
            <v>2.7950412559827154</v>
          </cell>
          <cell r="S1570">
            <v>40</v>
          </cell>
        </row>
        <row r="1571">
          <cell r="K1571">
            <v>70.777934708763738</v>
          </cell>
          <cell r="S1571">
            <v>40</v>
          </cell>
        </row>
        <row r="1572">
          <cell r="K1572">
            <v>-0.20831352238026013</v>
          </cell>
          <cell r="S1572">
            <v>40</v>
          </cell>
        </row>
        <row r="1573">
          <cell r="K1573">
            <v>-0.17296475628870991</v>
          </cell>
          <cell r="S1573">
            <v>40</v>
          </cell>
        </row>
        <row r="1574">
          <cell r="K1574">
            <v>588.3104051855039</v>
          </cell>
          <cell r="S1574">
            <v>40</v>
          </cell>
        </row>
        <row r="1575">
          <cell r="K1575">
            <v>3.7944548403648053</v>
          </cell>
          <cell r="S1575">
            <v>40</v>
          </cell>
        </row>
        <row r="1576">
          <cell r="K1576">
            <v>0.85315237307436986</v>
          </cell>
          <cell r="S1576">
            <v>40</v>
          </cell>
        </row>
        <row r="1577">
          <cell r="K1577">
            <v>-1.800848536589122E-4</v>
          </cell>
          <cell r="S1577">
            <v>40</v>
          </cell>
        </row>
        <row r="1578">
          <cell r="K1578">
            <v>-0.14602314387714443</v>
          </cell>
          <cell r="S1578">
            <v>40</v>
          </cell>
        </row>
        <row r="1579">
          <cell r="K1579">
            <v>0.57541106146740129</v>
          </cell>
          <cell r="S1579">
            <v>40</v>
          </cell>
        </row>
        <row r="1580">
          <cell r="K1580">
            <v>-2.030295888717307</v>
          </cell>
          <cell r="S1580">
            <v>40</v>
          </cell>
        </row>
        <row r="1581">
          <cell r="K1581">
            <v>-2.3903097844878447</v>
          </cell>
          <cell r="S1581">
            <v>40</v>
          </cell>
        </row>
        <row r="1582">
          <cell r="K1582">
            <v>-2.3179036607907135</v>
          </cell>
          <cell r="S1582">
            <v>40</v>
          </cell>
        </row>
        <row r="1583">
          <cell r="K1583">
            <v>-1.9078469367105948</v>
          </cell>
          <cell r="S1583">
            <v>40</v>
          </cell>
        </row>
        <row r="1584">
          <cell r="K1584">
            <v>-2.1278453437014084</v>
          </cell>
          <cell r="S1584">
            <v>40</v>
          </cell>
        </row>
        <row r="1585">
          <cell r="K1585">
            <v>-2.3359628967213606</v>
          </cell>
          <cell r="S1585">
            <v>40</v>
          </cell>
        </row>
        <row r="1586">
          <cell r="K1586">
            <v>0.10369423610420195</v>
          </cell>
          <cell r="S1586">
            <v>40</v>
          </cell>
        </row>
        <row r="1587">
          <cell r="K1587">
            <v>-0.1481681778744999</v>
          </cell>
          <cell r="S1587">
            <v>40</v>
          </cell>
        </row>
        <row r="1588">
          <cell r="K1588">
            <v>2.1048428389749709</v>
          </cell>
          <cell r="S1588">
            <v>40</v>
          </cell>
        </row>
        <row r="1589">
          <cell r="K1589">
            <v>17.175962113750142</v>
          </cell>
          <cell r="S1589">
            <v>40</v>
          </cell>
        </row>
        <row r="1590">
          <cell r="K1590">
            <v>-0.14638776827445121</v>
          </cell>
          <cell r="S1590">
            <v>40</v>
          </cell>
        </row>
        <row r="1591">
          <cell r="K1591">
            <v>2.4667139217891454</v>
          </cell>
          <cell r="S1591">
            <v>40</v>
          </cell>
        </row>
        <row r="1592">
          <cell r="K1592">
            <v>-0.13901685123040491</v>
          </cell>
          <cell r="S1592">
            <v>40</v>
          </cell>
        </row>
        <row r="1593">
          <cell r="K1593">
            <v>-0.20146053256120006</v>
          </cell>
          <cell r="S1593">
            <v>40</v>
          </cell>
        </row>
        <row r="1594">
          <cell r="K1594">
            <v>0.89464324709784371</v>
          </cell>
          <cell r="S1594">
            <v>40</v>
          </cell>
        </row>
        <row r="1595">
          <cell r="K1595">
            <v>-0.24206178298718795</v>
          </cell>
          <cell r="S1595">
            <v>40</v>
          </cell>
        </row>
        <row r="1596">
          <cell r="K1596">
            <v>-0.27677856727301436</v>
          </cell>
          <cell r="S1596">
            <v>40</v>
          </cell>
        </row>
        <row r="1597">
          <cell r="K1597">
            <v>-0.39562110818745982</v>
          </cell>
          <cell r="S1597">
            <v>40</v>
          </cell>
        </row>
        <row r="1598">
          <cell r="K1598">
            <v>-0.64212687126334267</v>
          </cell>
          <cell r="S1598">
            <v>40</v>
          </cell>
        </row>
        <row r="1599">
          <cell r="K1599">
            <v>0.66516624364856614</v>
          </cell>
          <cell r="S1599">
            <v>40</v>
          </cell>
        </row>
        <row r="1600">
          <cell r="K1600">
            <v>1.294676451891458</v>
          </cell>
          <cell r="S1600">
            <v>40</v>
          </cell>
        </row>
        <row r="1601">
          <cell r="K1601">
            <v>-0.22216230025596584</v>
          </cell>
          <cell r="S1601">
            <v>40</v>
          </cell>
        </row>
        <row r="1602">
          <cell r="K1602">
            <v>-1.8096322696743854</v>
          </cell>
          <cell r="S1602">
            <v>40</v>
          </cell>
        </row>
        <row r="1603">
          <cell r="K1603">
            <v>-1.7896595796195676</v>
          </cell>
          <cell r="S1603">
            <v>40</v>
          </cell>
        </row>
        <row r="1604">
          <cell r="K1604">
            <v>-0.44719625625256154</v>
          </cell>
          <cell r="S1604">
            <v>40</v>
          </cell>
        </row>
        <row r="1605">
          <cell r="K1605">
            <v>-0.56825137544244808</v>
          </cell>
          <cell r="S1605">
            <v>40</v>
          </cell>
        </row>
        <row r="1606">
          <cell r="K1606">
            <v>0.32823828988653359</v>
          </cell>
          <cell r="S1606">
            <v>40</v>
          </cell>
        </row>
        <row r="1607">
          <cell r="K1607">
            <v>-0.17261221791628795</v>
          </cell>
          <cell r="S1607">
            <v>40</v>
          </cell>
        </row>
        <row r="1608">
          <cell r="K1608">
            <v>0.27538119026951186</v>
          </cell>
          <cell r="S1608">
            <v>40</v>
          </cell>
        </row>
        <row r="1609">
          <cell r="K1609">
            <v>-0.23905329620015159</v>
          </cell>
          <cell r="S1609">
            <v>40</v>
          </cell>
        </row>
        <row r="1610">
          <cell r="K1610">
            <v>-6.6470162797404628E-2</v>
          </cell>
          <cell r="S1610">
            <v>40</v>
          </cell>
        </row>
        <row r="1611">
          <cell r="K1611">
            <v>-0.23307113124717957</v>
          </cell>
          <cell r="S1611">
            <v>40</v>
          </cell>
        </row>
        <row r="1612">
          <cell r="K1612">
            <v>-0.22293943967655044</v>
          </cell>
          <cell r="S1612">
            <v>40</v>
          </cell>
        </row>
        <row r="1613">
          <cell r="K1613">
            <v>231.41163947203395</v>
          </cell>
          <cell r="S1613">
            <v>40</v>
          </cell>
        </row>
        <row r="1614">
          <cell r="K1614">
            <v>-0.42477649644474125</v>
          </cell>
          <cell r="S1614">
            <v>40</v>
          </cell>
        </row>
        <row r="1615">
          <cell r="K1615">
            <v>0.26270228546122532</v>
          </cell>
          <cell r="S1615">
            <v>40</v>
          </cell>
        </row>
        <row r="1616">
          <cell r="K1616">
            <v>-0.16312567365114369</v>
          </cell>
          <cell r="S1616">
            <v>40</v>
          </cell>
        </row>
        <row r="1617">
          <cell r="K1617">
            <v>-0.23058324095388338</v>
          </cell>
          <cell r="S1617">
            <v>40</v>
          </cell>
        </row>
        <row r="1618">
          <cell r="K1618">
            <v>0.4359172971231049</v>
          </cell>
          <cell r="S1618">
            <v>40</v>
          </cell>
        </row>
        <row r="1619">
          <cell r="K1619">
            <v>0.37392497622230891</v>
          </cell>
          <cell r="S1619">
            <v>40</v>
          </cell>
        </row>
        <row r="1620">
          <cell r="K1620">
            <v>31.72441239740013</v>
          </cell>
          <cell r="S1620">
            <v>40</v>
          </cell>
        </row>
        <row r="1621">
          <cell r="K1621">
            <v>-0.85152445133588239</v>
          </cell>
          <cell r="S1621">
            <v>40</v>
          </cell>
        </row>
        <row r="1622">
          <cell r="K1622">
            <v>-0.60305241203552662</v>
          </cell>
          <cell r="S1622">
            <v>40</v>
          </cell>
        </row>
        <row r="1623">
          <cell r="K1623">
            <v>-0.53314003371452923</v>
          </cell>
          <cell r="S1623">
            <v>40</v>
          </cell>
        </row>
        <row r="1624">
          <cell r="K1624">
            <v>3.0548695917776332</v>
          </cell>
          <cell r="S1624">
            <v>40</v>
          </cell>
        </row>
        <row r="1625">
          <cell r="K1625">
            <v>0.26951880472573303</v>
          </cell>
          <cell r="S1625">
            <v>40</v>
          </cell>
        </row>
        <row r="1626">
          <cell r="K1626">
            <v>-0.1581208468888845</v>
          </cell>
          <cell r="S1626">
            <v>40</v>
          </cell>
        </row>
        <row r="1627">
          <cell r="K1627">
            <v>0.75475171110384398</v>
          </cell>
          <cell r="S1627">
            <v>40</v>
          </cell>
        </row>
        <row r="1628">
          <cell r="K1628">
            <v>0.15899188994989588</v>
          </cell>
          <cell r="S1628">
            <v>40</v>
          </cell>
        </row>
        <row r="1629">
          <cell r="K1629">
            <v>0.26454929040682079</v>
          </cell>
          <cell r="S1629">
            <v>40</v>
          </cell>
        </row>
        <row r="1630">
          <cell r="K1630">
            <v>-0.70454991647746712</v>
          </cell>
          <cell r="S1630">
            <v>40</v>
          </cell>
        </row>
        <row r="1631">
          <cell r="K1631">
            <v>-0.8996391619585935</v>
          </cell>
          <cell r="S1631">
            <v>40</v>
          </cell>
        </row>
        <row r="1632">
          <cell r="K1632">
            <v>86.722719143094324</v>
          </cell>
          <cell r="S1632">
            <v>40</v>
          </cell>
        </row>
        <row r="1633">
          <cell r="K1633">
            <v>-0.42127917297797762</v>
          </cell>
          <cell r="S1633">
            <v>40</v>
          </cell>
        </row>
        <row r="1634">
          <cell r="K1634">
            <v>145.92619699830308</v>
          </cell>
          <cell r="S1634">
            <v>40</v>
          </cell>
        </row>
        <row r="1635">
          <cell r="K1635">
            <v>-0.2589875234945066</v>
          </cell>
          <cell r="S1635">
            <v>40</v>
          </cell>
        </row>
        <row r="1636">
          <cell r="K1636">
            <v>4.3240054254661793</v>
          </cell>
          <cell r="S1636">
            <v>40</v>
          </cell>
        </row>
        <row r="1637">
          <cell r="K1637">
            <v>-0.14920987283968989</v>
          </cell>
          <cell r="S1637">
            <v>40</v>
          </cell>
        </row>
        <row r="1638">
          <cell r="K1638">
            <v>-0.77425328389736436</v>
          </cell>
          <cell r="S1638">
            <v>40</v>
          </cell>
        </row>
        <row r="1639">
          <cell r="K1639">
            <v>-0.25990247408480238</v>
          </cell>
          <cell r="S1639">
            <v>40</v>
          </cell>
        </row>
        <row r="1640">
          <cell r="K1640">
            <v>0.38077358728469529</v>
          </cell>
          <cell r="S1640">
            <v>40</v>
          </cell>
        </row>
        <row r="1641">
          <cell r="K1641">
            <v>-0.36202069950988575</v>
          </cell>
          <cell r="S1641">
            <v>40</v>
          </cell>
        </row>
        <row r="1642">
          <cell r="K1642">
            <v>30.330256894571946</v>
          </cell>
          <cell r="S1642">
            <v>40</v>
          </cell>
        </row>
        <row r="1643">
          <cell r="K1643">
            <v>101.60946987744823</v>
          </cell>
          <cell r="S1643">
            <v>40</v>
          </cell>
        </row>
        <row r="1644">
          <cell r="K1644">
            <v>-0.8546901712060927</v>
          </cell>
          <cell r="S1644">
            <v>40</v>
          </cell>
        </row>
        <row r="1645">
          <cell r="K1645">
            <v>-0.21383306575037558</v>
          </cell>
          <cell r="S1645">
            <v>40</v>
          </cell>
        </row>
        <row r="1646">
          <cell r="K1646">
            <v>-0.61944179932283705</v>
          </cell>
          <cell r="S1646">
            <v>40</v>
          </cell>
        </row>
        <row r="1647">
          <cell r="K1647">
            <v>-0.5722518488433701</v>
          </cell>
          <cell r="S1647">
            <v>40</v>
          </cell>
        </row>
        <row r="1648">
          <cell r="K1648">
            <v>0.17227529208599446</v>
          </cell>
          <cell r="S1648">
            <v>40</v>
          </cell>
        </row>
        <row r="1649">
          <cell r="K1649">
            <v>-0.47397244224221946</v>
          </cell>
          <cell r="S1649">
            <v>40</v>
          </cell>
        </row>
        <row r="1650">
          <cell r="K1650">
            <v>6.0258797822298806</v>
          </cell>
          <cell r="S1650">
            <v>40</v>
          </cell>
        </row>
        <row r="1651">
          <cell r="K1651">
            <v>6.3147426517265028</v>
          </cell>
          <cell r="S1651">
            <v>40</v>
          </cell>
        </row>
        <row r="1652">
          <cell r="K1652">
            <v>0.24805492399172605</v>
          </cell>
          <cell r="S1652">
            <v>40</v>
          </cell>
        </row>
        <row r="1653">
          <cell r="K1653">
            <v>1.1919791569616855</v>
          </cell>
          <cell r="S1653">
            <v>40</v>
          </cell>
        </row>
        <row r="1654">
          <cell r="K1654">
            <v>-0.16439473369372568</v>
          </cell>
          <cell r="S1654">
            <v>40</v>
          </cell>
        </row>
        <row r="1655">
          <cell r="K1655">
            <v>-0.46550154239884117</v>
          </cell>
          <cell r="S1655">
            <v>40</v>
          </cell>
        </row>
        <row r="1656">
          <cell r="K1656">
            <v>0.68935817758367479</v>
          </cell>
          <cell r="S1656">
            <v>40</v>
          </cell>
        </row>
        <row r="1657">
          <cell r="K1657">
            <v>-0.37665156925848492</v>
          </cell>
          <cell r="S1657">
            <v>40</v>
          </cell>
        </row>
        <row r="1658">
          <cell r="K1658">
            <v>0.17083080474845452</v>
          </cell>
          <cell r="S1658">
            <v>40</v>
          </cell>
        </row>
        <row r="1659">
          <cell r="K1659">
            <v>-1.1060559656423268</v>
          </cell>
          <cell r="S1659">
            <v>40</v>
          </cell>
        </row>
        <row r="1660">
          <cell r="K1660">
            <v>-0.81633564806972392</v>
          </cell>
          <cell r="S1660">
            <v>40</v>
          </cell>
        </row>
        <row r="1661">
          <cell r="K1661">
            <v>-0.15274329028106909</v>
          </cell>
          <cell r="S1661">
            <v>40</v>
          </cell>
        </row>
        <row r="1662">
          <cell r="K1662">
            <v>0.12079561733141637</v>
          </cell>
          <cell r="S1662">
            <v>40</v>
          </cell>
        </row>
        <row r="1663">
          <cell r="K1663">
            <v>0.41411589121623665</v>
          </cell>
          <cell r="S1663">
            <v>40</v>
          </cell>
        </row>
        <row r="1664">
          <cell r="K1664">
            <v>-0.90029969837781154</v>
          </cell>
          <cell r="S1664">
            <v>40</v>
          </cell>
        </row>
        <row r="1665">
          <cell r="K1665">
            <v>0.36261639641685856</v>
          </cell>
          <cell r="S1665">
            <v>40</v>
          </cell>
        </row>
        <row r="1666">
          <cell r="K1666">
            <v>5.9442251454163735</v>
          </cell>
          <cell r="S1666">
            <v>40</v>
          </cell>
        </row>
        <row r="1667">
          <cell r="K1667">
            <v>-0.18971752151562318</v>
          </cell>
          <cell r="S1667">
            <v>40</v>
          </cell>
        </row>
        <row r="1668">
          <cell r="K1668">
            <v>-0.43646254952670649</v>
          </cell>
          <cell r="S1668">
            <v>40</v>
          </cell>
        </row>
        <row r="1669">
          <cell r="K1669">
            <v>-0.34761231405852039</v>
          </cell>
          <cell r="S1669">
            <v>40</v>
          </cell>
        </row>
        <row r="1670">
          <cell r="K1670">
            <v>-0.31558987044423858</v>
          </cell>
          <cell r="S1670">
            <v>40</v>
          </cell>
        </row>
        <row r="1671">
          <cell r="K1671">
            <v>-0.18079025955688888</v>
          </cell>
          <cell r="S1671">
            <v>40</v>
          </cell>
        </row>
        <row r="1672">
          <cell r="K1672">
            <v>1904.4779374849845</v>
          </cell>
          <cell r="S1672">
            <v>40</v>
          </cell>
        </row>
        <row r="1673">
          <cell r="K1673">
            <v>0.5863211114171325</v>
          </cell>
          <cell r="S1673">
            <v>40</v>
          </cell>
        </row>
        <row r="1674">
          <cell r="K1674">
            <v>-0.20668300349611887</v>
          </cell>
          <cell r="S1674">
            <v>40</v>
          </cell>
        </row>
        <row r="1675">
          <cell r="K1675">
            <v>-0.52444569208378966</v>
          </cell>
          <cell r="S1675">
            <v>40</v>
          </cell>
        </row>
        <row r="1676">
          <cell r="K1676">
            <v>-0.40831124025813031</v>
          </cell>
          <cell r="S1676">
            <v>40</v>
          </cell>
        </row>
        <row r="1677">
          <cell r="K1677">
            <v>2.5402223401751414</v>
          </cell>
          <cell r="S1677">
            <v>40</v>
          </cell>
        </row>
        <row r="1678">
          <cell r="K1678">
            <v>76.962560249207357</v>
          </cell>
          <cell r="S1678">
            <v>40</v>
          </cell>
        </row>
        <row r="1679">
          <cell r="K1679">
            <v>-0.40007496276011101</v>
          </cell>
          <cell r="S1679">
            <v>40</v>
          </cell>
        </row>
        <row r="1680">
          <cell r="K1680">
            <v>-0.27882083364647903</v>
          </cell>
          <cell r="S1680">
            <v>40</v>
          </cell>
        </row>
        <row r="1681">
          <cell r="K1681">
            <v>-0.57313811733933551</v>
          </cell>
          <cell r="S1681">
            <v>40</v>
          </cell>
        </row>
        <row r="1682">
          <cell r="K1682">
            <v>0.39790433876039</v>
          </cell>
          <cell r="S1682">
            <v>40</v>
          </cell>
        </row>
        <row r="1683">
          <cell r="K1683">
            <v>33.538307597951388</v>
          </cell>
          <cell r="S1683">
            <v>40</v>
          </cell>
        </row>
        <row r="1684">
          <cell r="K1684">
            <v>-0.86231866720372741</v>
          </cell>
          <cell r="S1684">
            <v>40</v>
          </cell>
        </row>
        <row r="1685">
          <cell r="K1685">
            <v>-0.61986284100191325</v>
          </cell>
          <cell r="S1685">
            <v>40</v>
          </cell>
        </row>
        <row r="1686">
          <cell r="K1686">
            <v>-0.62130688513499976</v>
          </cell>
          <cell r="S1686">
            <v>40</v>
          </cell>
        </row>
        <row r="1687">
          <cell r="K1687">
            <v>6.2039033053191277</v>
          </cell>
          <cell r="S1687">
            <v>40</v>
          </cell>
        </row>
        <row r="1688">
          <cell r="K1688">
            <v>-0.12368429983820009</v>
          </cell>
          <cell r="S1688">
            <v>40</v>
          </cell>
        </row>
        <row r="1689">
          <cell r="K1689">
            <v>-0.18769129017310227</v>
          </cell>
          <cell r="S1689">
            <v>40</v>
          </cell>
        </row>
        <row r="1690">
          <cell r="K1690">
            <v>0.95978908550702402</v>
          </cell>
          <cell r="S1690">
            <v>40</v>
          </cell>
        </row>
        <row r="1691">
          <cell r="K1691">
            <v>0.19050275772816871</v>
          </cell>
          <cell r="S1691">
            <v>40</v>
          </cell>
        </row>
        <row r="1692">
          <cell r="K1692">
            <v>-0.81404939142753063</v>
          </cell>
          <cell r="S1692">
            <v>40</v>
          </cell>
        </row>
        <row r="1693">
          <cell r="K1693">
            <v>0.14445084559208263</v>
          </cell>
          <cell r="S1693">
            <v>40</v>
          </cell>
        </row>
        <row r="1694">
          <cell r="K1694">
            <v>-0.90347072981654175</v>
          </cell>
          <cell r="S1694">
            <v>40</v>
          </cell>
        </row>
        <row r="1695">
          <cell r="K1695">
            <v>6.2057485460813391</v>
          </cell>
          <cell r="S1695">
            <v>40</v>
          </cell>
        </row>
        <row r="1696">
          <cell r="K1696">
            <v>-0.50231702033509062</v>
          </cell>
          <cell r="S1696">
            <v>40</v>
          </cell>
        </row>
        <row r="1697">
          <cell r="K1697">
            <v>57.893893064132847</v>
          </cell>
          <cell r="S1697">
            <v>40</v>
          </cell>
        </row>
        <row r="1698">
          <cell r="K1698">
            <v>8.661501951913916</v>
          </cell>
          <cell r="S1698">
            <v>40</v>
          </cell>
        </row>
        <row r="1699">
          <cell r="K1699">
            <v>-0.21105166554467031</v>
          </cell>
          <cell r="S1699">
            <v>40</v>
          </cell>
        </row>
        <row r="1700">
          <cell r="K1700">
            <v>-0.43583819249838918</v>
          </cell>
          <cell r="S1700">
            <v>40</v>
          </cell>
        </row>
        <row r="1701">
          <cell r="K1701">
            <v>-6.5651511075195762E-2</v>
          </cell>
          <cell r="S1701">
            <v>40</v>
          </cell>
        </row>
        <row r="1702">
          <cell r="K1702">
            <v>-0.25377725472437945</v>
          </cell>
          <cell r="S1702">
            <v>40</v>
          </cell>
        </row>
        <row r="1703">
          <cell r="K1703">
            <v>-9.4884396715106872E-2</v>
          </cell>
          <cell r="S1703">
            <v>40</v>
          </cell>
        </row>
        <row r="1704">
          <cell r="K1704">
            <v>0.32246717911485301</v>
          </cell>
          <cell r="S1704">
            <v>40</v>
          </cell>
        </row>
        <row r="1705">
          <cell r="K1705">
            <v>1.2843939521567964</v>
          </cell>
          <cell r="S1705">
            <v>40</v>
          </cell>
        </row>
        <row r="1706">
          <cell r="K1706">
            <v>-1.9986749930838579</v>
          </cell>
          <cell r="S1706">
            <v>40</v>
          </cell>
        </row>
        <row r="1707">
          <cell r="K1707">
            <v>-2.1201874333299209</v>
          </cell>
          <cell r="S1707">
            <v>40</v>
          </cell>
        </row>
        <row r="1708">
          <cell r="K1708">
            <v>-2.1287159159570161</v>
          </cell>
          <cell r="S1708">
            <v>40</v>
          </cell>
        </row>
        <row r="1709">
          <cell r="K1709">
            <v>-1.7999062140168243</v>
          </cell>
          <cell r="S1709">
            <v>40</v>
          </cell>
        </row>
        <row r="1710">
          <cell r="K1710">
            <v>-1.9888317878535551</v>
          </cell>
          <cell r="S1710">
            <v>40</v>
          </cell>
        </row>
        <row r="1711">
          <cell r="K1711">
            <v>-2.1172170851304997</v>
          </cell>
          <cell r="S1711">
            <v>40</v>
          </cell>
        </row>
        <row r="1712">
          <cell r="K1712">
            <v>-0.86841611757340043</v>
          </cell>
          <cell r="S1712">
            <v>40</v>
          </cell>
        </row>
        <row r="1713">
          <cell r="K1713">
            <v>-0.83000711721584852</v>
          </cell>
          <cell r="S1713">
            <v>40</v>
          </cell>
        </row>
        <row r="1714">
          <cell r="K1714">
            <v>-0.33226757688327679</v>
          </cell>
          <cell r="S1714">
            <v>40</v>
          </cell>
        </row>
        <row r="1715">
          <cell r="K1715">
            <v>-0.17448193320080813</v>
          </cell>
          <cell r="S1715">
            <v>40</v>
          </cell>
        </row>
        <row r="1716">
          <cell r="K1716">
            <v>-0.30226317384916024</v>
          </cell>
          <cell r="S1716">
            <v>40</v>
          </cell>
        </row>
        <row r="1717">
          <cell r="K1717">
            <v>-0.2854309194171879</v>
          </cell>
          <cell r="S1717">
            <v>40</v>
          </cell>
        </row>
        <row r="1718">
          <cell r="K1718">
            <v>-0.58181500143192733</v>
          </cell>
          <cell r="S1718">
            <v>40</v>
          </cell>
        </row>
        <row r="1719">
          <cell r="K1719">
            <v>-0.39717161424053521</v>
          </cell>
          <cell r="S1719">
            <v>40</v>
          </cell>
        </row>
        <row r="1720">
          <cell r="K1720">
            <v>-0.4120333925005798</v>
          </cell>
          <cell r="S1720">
            <v>40</v>
          </cell>
        </row>
        <row r="1721">
          <cell r="K1721">
            <v>0.21324476507936485</v>
          </cell>
          <cell r="S1721">
            <v>40</v>
          </cell>
        </row>
        <row r="1722">
          <cell r="K1722">
            <v>-0.4520331743389997</v>
          </cell>
          <cell r="S1722">
            <v>40</v>
          </cell>
        </row>
        <row r="1723">
          <cell r="K1723">
            <v>-0.40363370936788612</v>
          </cell>
          <cell r="S1723">
            <v>36</v>
          </cell>
        </row>
        <row r="1724">
          <cell r="K1724">
            <v>-1.248111942902015E-4</v>
          </cell>
          <cell r="S1724">
            <v>40</v>
          </cell>
        </row>
        <row r="1725">
          <cell r="K1725">
            <v>0.80533435938074982</v>
          </cell>
          <cell r="S1725">
            <v>40</v>
          </cell>
        </row>
        <row r="1726">
          <cell r="K1726">
            <v>1.2489902707591669</v>
          </cell>
          <cell r="S1726">
            <v>40</v>
          </cell>
        </row>
        <row r="1727">
          <cell r="K1727">
            <v>-2.029675581583505</v>
          </cell>
          <cell r="S1727">
            <v>40</v>
          </cell>
        </row>
        <row r="1728">
          <cell r="K1728">
            <v>-2.20512660291958</v>
          </cell>
          <cell r="S1728">
            <v>40</v>
          </cell>
        </row>
        <row r="1729">
          <cell r="K1729">
            <v>-2.2403286769804129</v>
          </cell>
          <cell r="S1729">
            <v>40</v>
          </cell>
        </row>
        <row r="1730">
          <cell r="K1730">
            <v>0.55987889515221645</v>
          </cell>
          <cell r="S1730">
            <v>40</v>
          </cell>
        </row>
        <row r="1731">
          <cell r="K1731">
            <v>0.24904279924107245</v>
          </cell>
          <cell r="S1731">
            <v>40</v>
          </cell>
        </row>
        <row r="1732">
          <cell r="K1732">
            <v>6.1311097952198139</v>
          </cell>
          <cell r="S1732">
            <v>40</v>
          </cell>
        </row>
        <row r="1733">
          <cell r="K1733">
            <v>-3.1457127268959183E-2</v>
          </cell>
          <cell r="S1733">
            <v>40</v>
          </cell>
        </row>
        <row r="1734">
          <cell r="K1734">
            <v>-0.23547129766614358</v>
          </cell>
          <cell r="S1734">
            <v>40</v>
          </cell>
        </row>
        <row r="1735">
          <cell r="K1735">
            <v>-0.22953510218527351</v>
          </cell>
          <cell r="S1735">
            <v>40</v>
          </cell>
        </row>
        <row r="1736">
          <cell r="K1736">
            <v>-1.0314296381865204</v>
          </cell>
          <cell r="S1736">
            <v>40</v>
          </cell>
        </row>
        <row r="1737">
          <cell r="K1737">
            <v>-0.22151113713121737</v>
          </cell>
          <cell r="S1737">
            <v>40</v>
          </cell>
        </row>
        <row r="1738">
          <cell r="K1738">
            <v>2.6405992220169963</v>
          </cell>
          <cell r="S1738">
            <v>40</v>
          </cell>
        </row>
        <row r="1739">
          <cell r="K1739">
            <v>2.0021191999567658</v>
          </cell>
          <cell r="S1739">
            <v>40</v>
          </cell>
        </row>
        <row r="1740">
          <cell r="K1740">
            <v>-0.21372501469381674</v>
          </cell>
          <cell r="S1740">
            <v>40</v>
          </cell>
        </row>
        <row r="1741">
          <cell r="K1741">
            <v>1.0470207362679205</v>
          </cell>
          <cell r="S1741">
            <v>40</v>
          </cell>
        </row>
        <row r="1742">
          <cell r="K1742">
            <v>-0.27482429981353307</v>
          </cell>
          <cell r="S1742">
            <v>40</v>
          </cell>
        </row>
        <row r="1743">
          <cell r="K1743">
            <v>-0.24832530741871392</v>
          </cell>
          <cell r="S1743">
            <v>40</v>
          </cell>
        </row>
        <row r="1744">
          <cell r="K1744">
            <v>-0.4811133743852184</v>
          </cell>
          <cell r="S1744">
            <v>37</v>
          </cell>
        </row>
        <row r="1745">
          <cell r="K1745">
            <v>-0.14157021584937682</v>
          </cell>
          <cell r="S1745">
            <v>40</v>
          </cell>
        </row>
        <row r="1746">
          <cell r="K1746">
            <v>-0.14800787771764715</v>
          </cell>
          <cell r="S1746">
            <v>40</v>
          </cell>
        </row>
        <row r="1747">
          <cell r="K1747">
            <v>0.1657506880600334</v>
          </cell>
          <cell r="S1747">
            <v>40</v>
          </cell>
        </row>
        <row r="1748">
          <cell r="K1748">
            <v>-2.046766149509768</v>
          </cell>
          <cell r="S1748">
            <v>40</v>
          </cell>
        </row>
        <row r="1749">
          <cell r="K1749">
            <v>-2.2602948637816755</v>
          </cell>
          <cell r="S1749">
            <v>40</v>
          </cell>
        </row>
        <row r="1750">
          <cell r="K1750">
            <v>-2.3771222122707525</v>
          </cell>
          <cell r="S1750">
            <v>40</v>
          </cell>
        </row>
        <row r="1751">
          <cell r="K1751">
            <v>-1.914258814548057</v>
          </cell>
          <cell r="S1751">
            <v>40</v>
          </cell>
        </row>
        <row r="1752">
          <cell r="K1752">
            <v>-2.1994202020554861</v>
          </cell>
          <cell r="S1752">
            <v>40</v>
          </cell>
        </row>
        <row r="1753">
          <cell r="K1753">
            <v>-2.394750074052582</v>
          </cell>
          <cell r="S1753">
            <v>40</v>
          </cell>
        </row>
        <row r="1754">
          <cell r="K1754">
            <v>-0.67487440614481464</v>
          </cell>
          <cell r="S1754">
            <v>40</v>
          </cell>
        </row>
        <row r="1755">
          <cell r="K1755">
            <v>-0.1445722636625876</v>
          </cell>
          <cell r="S1755">
            <v>40</v>
          </cell>
        </row>
        <row r="1756">
          <cell r="K1756">
            <v>2.3538312263682748</v>
          </cell>
          <cell r="S1756">
            <v>40</v>
          </cell>
        </row>
        <row r="1757">
          <cell r="K1757">
            <v>2.4127899566409408E-3</v>
          </cell>
          <cell r="S1757">
            <v>40</v>
          </cell>
        </row>
        <row r="1758">
          <cell r="K1758">
            <v>-0.14521156319806</v>
          </cell>
          <cell r="S1758">
            <v>40</v>
          </cell>
        </row>
        <row r="1759">
          <cell r="K1759">
            <v>3.3799421432254002</v>
          </cell>
          <cell r="S1759">
            <v>40</v>
          </cell>
        </row>
        <row r="1760">
          <cell r="K1760">
            <v>-0.34355801804579017</v>
          </cell>
          <cell r="S1760">
            <v>40</v>
          </cell>
        </row>
        <row r="1761">
          <cell r="K1761">
            <v>1.5577926186342932</v>
          </cell>
          <cell r="S1761">
            <v>40</v>
          </cell>
        </row>
        <row r="1762">
          <cell r="K1762">
            <v>-0.14006912594349738</v>
          </cell>
          <cell r="S1762">
            <v>40</v>
          </cell>
        </row>
        <row r="1763">
          <cell r="K1763">
            <v>-0.2525614174918171</v>
          </cell>
          <cell r="S1763">
            <v>40</v>
          </cell>
        </row>
        <row r="1764">
          <cell r="K1764">
            <v>-0.21442796555889551</v>
          </cell>
          <cell r="S1764">
            <v>40</v>
          </cell>
        </row>
        <row r="1765">
          <cell r="K1765">
            <v>0.60068942791293412</v>
          </cell>
          <cell r="S1765">
            <v>40</v>
          </cell>
        </row>
        <row r="1766">
          <cell r="K1766">
            <v>-0.39574176081040419</v>
          </cell>
          <cell r="S1766">
            <v>40</v>
          </cell>
        </row>
        <row r="1767">
          <cell r="K1767">
            <v>0.91789357035976393</v>
          </cell>
          <cell r="S1767">
            <v>40</v>
          </cell>
        </row>
        <row r="1768">
          <cell r="K1768">
            <v>1.2408518797758836</v>
          </cell>
          <cell r="S1768">
            <v>40</v>
          </cell>
        </row>
        <row r="1769">
          <cell r="K1769">
            <v>-0.21864324578503447</v>
          </cell>
          <cell r="S1769">
            <v>40</v>
          </cell>
        </row>
        <row r="1770">
          <cell r="K1770">
            <v>-1.7825167670244033</v>
          </cell>
          <cell r="S1770">
            <v>40</v>
          </cell>
        </row>
        <row r="1771">
          <cell r="K1771">
            <v>-1.846042836226012</v>
          </cell>
          <cell r="S1771">
            <v>40</v>
          </cell>
        </row>
        <row r="1772">
          <cell r="K1772">
            <v>-0.77396570532048015</v>
          </cell>
          <cell r="S1772">
            <v>40</v>
          </cell>
        </row>
        <row r="1773">
          <cell r="K1773">
            <v>-4.2428262686337488E-2</v>
          </cell>
          <cell r="S1773">
            <v>40</v>
          </cell>
        </row>
        <row r="1774">
          <cell r="K1774">
            <v>0.423722048475349</v>
          </cell>
          <cell r="S1774">
            <v>40</v>
          </cell>
        </row>
        <row r="1775">
          <cell r="K1775">
            <v>-0.1988603425146144</v>
          </cell>
          <cell r="S1775">
            <v>40</v>
          </cell>
        </row>
        <row r="1776">
          <cell r="K1776">
            <v>-0.24087837856563218</v>
          </cell>
          <cell r="S1776">
            <v>40</v>
          </cell>
        </row>
        <row r="1777">
          <cell r="K1777">
            <v>-0.24173038445511</v>
          </cell>
          <cell r="S1777">
            <v>40</v>
          </cell>
        </row>
        <row r="1778">
          <cell r="K1778">
            <v>-0.14316697287880609</v>
          </cell>
          <cell r="S1778">
            <v>40</v>
          </cell>
        </row>
        <row r="1779">
          <cell r="K1779">
            <v>-0.22476078120857457</v>
          </cell>
          <cell r="S1779">
            <v>40</v>
          </cell>
        </row>
        <row r="1780">
          <cell r="K1780">
            <v>2.4816890465044374</v>
          </cell>
          <cell r="S1780">
            <v>40</v>
          </cell>
        </row>
        <row r="1781">
          <cell r="K1781">
            <v>-0.52788909962956654</v>
          </cell>
          <cell r="S1781">
            <v>40</v>
          </cell>
        </row>
        <row r="1782">
          <cell r="K1782">
            <v>0.64182003631154427</v>
          </cell>
          <cell r="S1782">
            <v>40</v>
          </cell>
        </row>
        <row r="1783">
          <cell r="K1783">
            <v>-0.19321594563655467</v>
          </cell>
          <cell r="S1783">
            <v>40</v>
          </cell>
        </row>
        <row r="1784">
          <cell r="K1784">
            <v>-0.50172938861999583</v>
          </cell>
          <cell r="S1784">
            <v>40</v>
          </cell>
        </row>
        <row r="1785">
          <cell r="K1785">
            <v>-0.17995883762919687</v>
          </cell>
          <cell r="S1785">
            <v>40</v>
          </cell>
        </row>
        <row r="1786">
          <cell r="K1786">
            <v>-0.13405172443004917</v>
          </cell>
          <cell r="S1786">
            <v>40</v>
          </cell>
        </row>
        <row r="1787">
          <cell r="K1787">
            <v>0.37794701489204341</v>
          </cell>
          <cell r="S1787">
            <v>40</v>
          </cell>
        </row>
        <row r="1788">
          <cell r="K1788">
            <v>-0.89984124450744407</v>
          </cell>
          <cell r="S1788">
            <v>40</v>
          </cell>
        </row>
        <row r="1789">
          <cell r="K1789">
            <v>24.613835502283568</v>
          </cell>
          <cell r="S1789">
            <v>40</v>
          </cell>
        </row>
        <row r="1790">
          <cell r="K1790">
            <v>0.17355214306036143</v>
          </cell>
          <cell r="S1790">
            <v>40</v>
          </cell>
        </row>
        <row r="1791">
          <cell r="K1791">
            <v>-0.57636454374707813</v>
          </cell>
          <cell r="S1791">
            <v>40</v>
          </cell>
        </row>
        <row r="1792">
          <cell r="K1792">
            <v>6.9321671097149258</v>
          </cell>
          <cell r="S1792">
            <v>40</v>
          </cell>
        </row>
        <row r="1793">
          <cell r="K1793">
            <v>-0.43414392282054376</v>
          </cell>
          <cell r="S1793">
            <v>40</v>
          </cell>
        </row>
        <row r="1794">
          <cell r="K1794">
            <v>2.6306530435384324E-2</v>
          </cell>
          <cell r="S1794">
            <v>40</v>
          </cell>
        </row>
        <row r="1795">
          <cell r="K1795">
            <v>-0.42763482237842371</v>
          </cell>
          <cell r="S1795">
            <v>40</v>
          </cell>
        </row>
        <row r="1796">
          <cell r="K1796">
            <v>0.21882522154944237</v>
          </cell>
          <cell r="S1796">
            <v>40</v>
          </cell>
        </row>
        <row r="1797">
          <cell r="K1797">
            <v>-0.78016584102431863</v>
          </cell>
          <cell r="S1797">
            <v>40</v>
          </cell>
        </row>
        <row r="1798">
          <cell r="K1798">
            <v>0.4456775665565923</v>
          </cell>
          <cell r="S1798">
            <v>40</v>
          </cell>
        </row>
        <row r="1799">
          <cell r="K1799">
            <v>-0.88641161346962838</v>
          </cell>
          <cell r="S1799">
            <v>40</v>
          </cell>
        </row>
        <row r="1800">
          <cell r="K1800">
            <v>480.38151136195091</v>
          </cell>
          <cell r="S1800">
            <v>40</v>
          </cell>
        </row>
        <row r="1801">
          <cell r="K1801">
            <v>-0.14057050846146293</v>
          </cell>
          <cell r="S1801">
            <v>40</v>
          </cell>
        </row>
        <row r="1802">
          <cell r="K1802">
            <v>-0.36878353840243738</v>
          </cell>
          <cell r="S1802">
            <v>40</v>
          </cell>
        </row>
        <row r="1803">
          <cell r="K1803">
            <v>-0.71217208470087201</v>
          </cell>
          <cell r="S1803">
            <v>40</v>
          </cell>
        </row>
        <row r="1804">
          <cell r="K1804">
            <v>-0.22596043846136857</v>
          </cell>
          <cell r="S1804">
            <v>40</v>
          </cell>
        </row>
        <row r="1805">
          <cell r="K1805">
            <v>-0.15554457439511529</v>
          </cell>
          <cell r="S1805">
            <v>40</v>
          </cell>
        </row>
        <row r="1806">
          <cell r="K1806">
            <v>172.8809421240579</v>
          </cell>
          <cell r="S1806">
            <v>40</v>
          </cell>
        </row>
        <row r="1807">
          <cell r="K1807">
            <v>3.8066238436386501</v>
          </cell>
          <cell r="S1807">
            <v>40</v>
          </cell>
        </row>
        <row r="1808">
          <cell r="K1808">
            <v>0.37889071244477951</v>
          </cell>
          <cell r="S1808">
            <v>40</v>
          </cell>
        </row>
        <row r="1809">
          <cell r="K1809">
            <v>7.8970752172153436</v>
          </cell>
          <cell r="S1809">
            <v>40</v>
          </cell>
        </row>
        <row r="1810">
          <cell r="K1810">
            <v>-0.90764060760531018</v>
          </cell>
          <cell r="S1810">
            <v>40</v>
          </cell>
        </row>
        <row r="1811">
          <cell r="K1811">
            <v>-0.19874314918957162</v>
          </cell>
          <cell r="S1811">
            <v>40</v>
          </cell>
        </row>
        <row r="1812">
          <cell r="K1812">
            <v>3.3695338429498047</v>
          </cell>
          <cell r="S1812">
            <v>40</v>
          </cell>
        </row>
        <row r="1813">
          <cell r="K1813">
            <v>5.1530705936870094</v>
          </cell>
          <cell r="S1813">
            <v>40</v>
          </cell>
        </row>
        <row r="1814">
          <cell r="K1814">
            <v>-0.5979899472379856</v>
          </cell>
          <cell r="S1814">
            <v>40</v>
          </cell>
        </row>
        <row r="1815">
          <cell r="K1815">
            <v>-0.5492799826784579</v>
          </cell>
          <cell r="S1815">
            <v>40</v>
          </cell>
        </row>
        <row r="1816">
          <cell r="K1816">
            <v>0.16667146274696382</v>
          </cell>
          <cell r="S1816">
            <v>40</v>
          </cell>
        </row>
        <row r="1817">
          <cell r="K1817">
            <v>6.0647755027036592</v>
          </cell>
          <cell r="S1817">
            <v>40</v>
          </cell>
        </row>
        <row r="1818">
          <cell r="K1818">
            <v>6.8706180214181192</v>
          </cell>
          <cell r="S1818">
            <v>40</v>
          </cell>
        </row>
        <row r="1819">
          <cell r="K1819">
            <v>7.1056380849718552</v>
          </cell>
          <cell r="S1819">
            <v>40</v>
          </cell>
        </row>
        <row r="1820">
          <cell r="K1820">
            <v>-0.36170113182553354</v>
          </cell>
          <cell r="S1820">
            <v>40</v>
          </cell>
        </row>
        <row r="1821">
          <cell r="K1821">
            <v>0.88695543129526611</v>
          </cell>
          <cell r="S1821">
            <v>40</v>
          </cell>
        </row>
        <row r="1822">
          <cell r="K1822">
            <v>-2.4893358941774427E-2</v>
          </cell>
          <cell r="S1822">
            <v>40</v>
          </cell>
        </row>
        <row r="1823">
          <cell r="K1823">
            <v>1.1324288841571248</v>
          </cell>
          <cell r="S1823">
            <v>40</v>
          </cell>
        </row>
        <row r="1824">
          <cell r="K1824">
            <v>0.1618324563000037</v>
          </cell>
          <cell r="S1824">
            <v>40</v>
          </cell>
        </row>
        <row r="1825">
          <cell r="K1825">
            <v>4.6807008336129456</v>
          </cell>
          <cell r="S1825">
            <v>40</v>
          </cell>
        </row>
        <row r="1826">
          <cell r="K1826">
            <v>0.2282091876920643</v>
          </cell>
          <cell r="S1826">
            <v>40</v>
          </cell>
        </row>
        <row r="1827">
          <cell r="K1827">
            <v>0.8590171394273417</v>
          </cell>
          <cell r="S1827">
            <v>40</v>
          </cell>
        </row>
        <row r="1828">
          <cell r="K1828">
            <v>0.22850076714320444</v>
          </cell>
          <cell r="S1828">
            <v>40</v>
          </cell>
        </row>
        <row r="1829">
          <cell r="K1829">
            <v>-0.24791001182701272</v>
          </cell>
          <cell r="S1829">
            <v>40</v>
          </cell>
        </row>
        <row r="1830">
          <cell r="K1830">
            <v>0.42977772486499416</v>
          </cell>
          <cell r="S1830">
            <v>40</v>
          </cell>
        </row>
        <row r="1831">
          <cell r="K1831">
            <v>-0.18850559389573593</v>
          </cell>
          <cell r="S1831">
            <v>40</v>
          </cell>
        </row>
        <row r="1832">
          <cell r="K1832">
            <v>-0.88937987248816752</v>
          </cell>
          <cell r="S1832">
            <v>40</v>
          </cell>
        </row>
        <row r="1833">
          <cell r="K1833">
            <v>0.35800097889764038</v>
          </cell>
          <cell r="S1833">
            <v>40</v>
          </cell>
        </row>
        <row r="1834">
          <cell r="K1834">
            <v>-0.42629072820898806</v>
          </cell>
          <cell r="S1834">
            <v>40</v>
          </cell>
        </row>
        <row r="1835">
          <cell r="K1835">
            <v>-0.34478553287260716</v>
          </cell>
          <cell r="S1835">
            <v>40</v>
          </cell>
        </row>
        <row r="1836">
          <cell r="K1836">
            <v>-0.14363293642160962</v>
          </cell>
          <cell r="S1836">
            <v>40</v>
          </cell>
        </row>
        <row r="1837">
          <cell r="K1837">
            <v>-0.43119154065245541</v>
          </cell>
          <cell r="S1837">
            <v>40</v>
          </cell>
        </row>
        <row r="1838">
          <cell r="K1838">
            <v>8.1223948374881481</v>
          </cell>
          <cell r="S1838">
            <v>40</v>
          </cell>
        </row>
        <row r="1839">
          <cell r="K1839">
            <v>-0.15774295315410994</v>
          </cell>
          <cell r="S1839">
            <v>40</v>
          </cell>
        </row>
        <row r="1840">
          <cell r="K1840">
            <v>1.5677293622123667</v>
          </cell>
          <cell r="S1840">
            <v>40</v>
          </cell>
        </row>
        <row r="1841">
          <cell r="K1841">
            <v>-0.23020824553174501</v>
          </cell>
          <cell r="S1841">
            <v>40</v>
          </cell>
        </row>
        <row r="1842">
          <cell r="K1842">
            <v>-0.22618588766842626</v>
          </cell>
          <cell r="S1842">
            <v>40</v>
          </cell>
        </row>
        <row r="1843">
          <cell r="K1843">
            <v>-0.57917733650575254</v>
          </cell>
          <cell r="S1843">
            <v>40</v>
          </cell>
        </row>
        <row r="1844">
          <cell r="K1844">
            <v>-0.15491276219861716</v>
          </cell>
          <cell r="S1844">
            <v>40</v>
          </cell>
        </row>
        <row r="1845">
          <cell r="K1845">
            <v>2.424931755946385</v>
          </cell>
          <cell r="S1845">
            <v>40</v>
          </cell>
        </row>
        <row r="1846">
          <cell r="K1846">
            <v>-0.25166762240681884</v>
          </cell>
          <cell r="S1846">
            <v>40</v>
          </cell>
        </row>
        <row r="1847">
          <cell r="K1847">
            <v>-0.46311003470003004</v>
          </cell>
          <cell r="S1847">
            <v>40</v>
          </cell>
        </row>
        <row r="1848">
          <cell r="K1848">
            <v>0.34241811198979583</v>
          </cell>
          <cell r="S1848">
            <v>40</v>
          </cell>
        </row>
        <row r="1849">
          <cell r="K1849">
            <v>-0.5509935723031153</v>
          </cell>
          <cell r="S1849">
            <v>40</v>
          </cell>
        </row>
        <row r="1850">
          <cell r="K1850">
            <v>0.39351854088131438</v>
          </cell>
          <cell r="S1850">
            <v>40</v>
          </cell>
        </row>
        <row r="1851">
          <cell r="K1851">
            <v>1.9295623840576062</v>
          </cell>
          <cell r="S1851">
            <v>40</v>
          </cell>
        </row>
        <row r="1852">
          <cell r="K1852">
            <v>4.2465302054360929</v>
          </cell>
          <cell r="S1852">
            <v>40</v>
          </cell>
        </row>
        <row r="1853">
          <cell r="K1853">
            <v>-0.64110510293567813</v>
          </cell>
          <cell r="S1853">
            <v>40</v>
          </cell>
        </row>
        <row r="1854">
          <cell r="K1854">
            <v>-0.57277427538522496</v>
          </cell>
          <cell r="S1854">
            <v>40</v>
          </cell>
        </row>
        <row r="1855">
          <cell r="K1855">
            <v>6.3118426240748677</v>
          </cell>
          <cell r="S1855">
            <v>40</v>
          </cell>
        </row>
        <row r="1856">
          <cell r="K1856">
            <v>0.25305222988526049</v>
          </cell>
          <cell r="S1856">
            <v>40</v>
          </cell>
        </row>
        <row r="1857">
          <cell r="K1857">
            <v>-7.0780515097199501E-2</v>
          </cell>
          <cell r="S1857">
            <v>40</v>
          </cell>
        </row>
        <row r="1858">
          <cell r="K1858">
            <v>-0.44930790117998542</v>
          </cell>
          <cell r="S1858">
            <v>40</v>
          </cell>
        </row>
        <row r="1859">
          <cell r="K1859">
            <v>0.26286964861458745</v>
          </cell>
          <cell r="S1859">
            <v>40</v>
          </cell>
        </row>
        <row r="1860">
          <cell r="K1860">
            <v>0.11148944945907939</v>
          </cell>
          <cell r="S1860">
            <v>40</v>
          </cell>
        </row>
        <row r="1861">
          <cell r="K1861">
            <v>0.20262218954836625</v>
          </cell>
          <cell r="S1861">
            <v>40</v>
          </cell>
        </row>
        <row r="1862">
          <cell r="K1862">
            <v>-0.89477068981637908</v>
          </cell>
          <cell r="S1862">
            <v>40</v>
          </cell>
        </row>
        <row r="1863">
          <cell r="K1863">
            <v>-0.46649501020555395</v>
          </cell>
          <cell r="S1863">
            <v>40</v>
          </cell>
        </row>
        <row r="1864">
          <cell r="K1864">
            <v>-0.48585199649350974</v>
          </cell>
          <cell r="S1864">
            <v>40</v>
          </cell>
        </row>
        <row r="1865">
          <cell r="K1865">
            <v>-0.37590532062012388</v>
          </cell>
          <cell r="S1865">
            <v>40</v>
          </cell>
        </row>
        <row r="1866">
          <cell r="K1866">
            <v>4.767400214533895</v>
          </cell>
          <cell r="S1866">
            <v>40</v>
          </cell>
        </row>
        <row r="1867">
          <cell r="K1867">
            <v>-0.23923078432361558</v>
          </cell>
          <cell r="S1867">
            <v>40</v>
          </cell>
        </row>
        <row r="1868">
          <cell r="K1868">
            <v>-0.15430283004091203</v>
          </cell>
          <cell r="S1868">
            <v>40</v>
          </cell>
        </row>
        <row r="1869">
          <cell r="K1869">
            <v>-0.28377043513751515</v>
          </cell>
          <cell r="S1869">
            <v>40</v>
          </cell>
        </row>
        <row r="1870">
          <cell r="K1870">
            <v>256.86145171982196</v>
          </cell>
          <cell r="S1870">
            <v>40</v>
          </cell>
        </row>
        <row r="1871">
          <cell r="K1871">
            <v>-1.1050253457356787</v>
          </cell>
          <cell r="S1871">
            <v>40</v>
          </cell>
        </row>
        <row r="1872">
          <cell r="K1872">
            <v>8.8221539878761815E-2</v>
          </cell>
          <cell r="S1872">
            <v>40</v>
          </cell>
        </row>
        <row r="1873">
          <cell r="K1873">
            <v>1.1854519979751779</v>
          </cell>
          <cell r="S1873">
            <v>40</v>
          </cell>
        </row>
        <row r="1874">
          <cell r="K1874">
            <v>0.63323509429847413</v>
          </cell>
          <cell r="S1874">
            <v>40</v>
          </cell>
        </row>
        <row r="1875">
          <cell r="K1875">
            <v>-2.0211952015809067</v>
          </cell>
          <cell r="S1875">
            <v>40</v>
          </cell>
        </row>
        <row r="1876">
          <cell r="K1876">
            <v>-2.0724094379675964</v>
          </cell>
          <cell r="S1876">
            <v>40</v>
          </cell>
        </row>
        <row r="1877">
          <cell r="K1877">
            <v>0.69709613812556237</v>
          </cell>
          <cell r="S1877">
            <v>40</v>
          </cell>
        </row>
        <row r="1878">
          <cell r="K1878">
            <v>-0.58086784714003092</v>
          </cell>
          <cell r="S1878">
            <v>40</v>
          </cell>
        </row>
        <row r="1879">
          <cell r="K1879">
            <v>-2.1553558782921716</v>
          </cell>
          <cell r="S1879">
            <v>40</v>
          </cell>
        </row>
        <row r="1880">
          <cell r="K1880">
            <v>0.10017186999062562</v>
          </cell>
          <cell r="S1880">
            <v>40</v>
          </cell>
        </row>
        <row r="1881">
          <cell r="K1881">
            <v>-0.76117771345081708</v>
          </cell>
          <cell r="S1881">
            <v>40</v>
          </cell>
        </row>
        <row r="1882">
          <cell r="K1882">
            <v>-0.39374365620637564</v>
          </cell>
          <cell r="S1882">
            <v>40</v>
          </cell>
        </row>
        <row r="1883">
          <cell r="K1883">
            <v>-0.11319179470468783</v>
          </cell>
          <cell r="S1883">
            <v>40</v>
          </cell>
        </row>
        <row r="1884">
          <cell r="K1884">
            <v>-0.57065810309384868</v>
          </cell>
          <cell r="S1884">
            <v>40</v>
          </cell>
        </row>
        <row r="1885">
          <cell r="K1885">
            <v>2.0874812795589297</v>
          </cell>
          <cell r="S1885">
            <v>40</v>
          </cell>
        </row>
        <row r="1886">
          <cell r="K1886">
            <v>-0.53281792566532593</v>
          </cell>
          <cell r="S1886">
            <v>40</v>
          </cell>
        </row>
        <row r="1887">
          <cell r="K1887">
            <v>-0.48380365405072884</v>
          </cell>
          <cell r="S1887">
            <v>40</v>
          </cell>
        </row>
        <row r="1888">
          <cell r="K1888">
            <v>0.28825450608326769</v>
          </cell>
          <cell r="S1888">
            <v>40</v>
          </cell>
        </row>
        <row r="1889">
          <cell r="K1889">
            <v>-0.9442535344207742</v>
          </cell>
          <cell r="S1889">
            <v>40</v>
          </cell>
        </row>
        <row r="1890">
          <cell r="K1890">
            <v>-0.32482451991720956</v>
          </cell>
          <cell r="S1890">
            <v>40</v>
          </cell>
        </row>
        <row r="1891">
          <cell r="K1891">
            <v>-0.13054063334453203</v>
          </cell>
          <cell r="S1891">
            <v>35</v>
          </cell>
        </row>
        <row r="1892">
          <cell r="K1892">
            <v>-1.0643815555860774</v>
          </cell>
          <cell r="S1892">
            <v>40</v>
          </cell>
        </row>
        <row r="1893">
          <cell r="K1893">
            <v>0.65556268565463927</v>
          </cell>
          <cell r="S1893">
            <v>40</v>
          </cell>
        </row>
        <row r="1894">
          <cell r="K1894">
            <v>1.2810843505936054</v>
          </cell>
          <cell r="S1894">
            <v>40</v>
          </cell>
        </row>
        <row r="1895">
          <cell r="K1895">
            <v>-0.79314450445155171</v>
          </cell>
          <cell r="S1895">
            <v>40</v>
          </cell>
        </row>
        <row r="1896">
          <cell r="K1896">
            <v>-2.105050782203775</v>
          </cell>
          <cell r="S1896">
            <v>40</v>
          </cell>
        </row>
        <row r="1897">
          <cell r="K1897">
            <v>-2.1385649101954383</v>
          </cell>
          <cell r="S1897">
            <v>40</v>
          </cell>
        </row>
        <row r="1898">
          <cell r="K1898">
            <v>-0.77226482002866126</v>
          </cell>
          <cell r="S1898">
            <v>40</v>
          </cell>
        </row>
        <row r="1899">
          <cell r="K1899">
            <v>-0.44384232611175206</v>
          </cell>
          <cell r="S1899">
            <v>40</v>
          </cell>
        </row>
        <row r="1900">
          <cell r="K1900">
            <v>5.8529406275300992</v>
          </cell>
          <cell r="S1900">
            <v>40</v>
          </cell>
        </row>
        <row r="1901">
          <cell r="K1901">
            <v>-6.3093324056790918E-3</v>
          </cell>
          <cell r="S1901">
            <v>40</v>
          </cell>
        </row>
        <row r="1902">
          <cell r="K1902">
            <v>-0.28479381732704723</v>
          </cell>
          <cell r="S1902">
            <v>40</v>
          </cell>
        </row>
        <row r="1903">
          <cell r="K1903">
            <v>-0.28056358601192538</v>
          </cell>
          <cell r="S1903">
            <v>40</v>
          </cell>
        </row>
        <row r="1904">
          <cell r="K1904">
            <v>-1.0495416773481394</v>
          </cell>
          <cell r="S1904">
            <v>40</v>
          </cell>
        </row>
        <row r="1905">
          <cell r="K1905">
            <v>-0.24136536583005005</v>
          </cell>
          <cell r="S1905">
            <v>40</v>
          </cell>
        </row>
        <row r="1906">
          <cell r="K1906">
            <v>-0.91579468663674346</v>
          </cell>
          <cell r="S1906">
            <v>40</v>
          </cell>
        </row>
        <row r="1907">
          <cell r="K1907">
            <v>-0.99118764616045518</v>
          </cell>
          <cell r="S1907">
            <v>40</v>
          </cell>
        </row>
        <row r="1908">
          <cell r="K1908">
            <v>-0.1236704906254838</v>
          </cell>
          <cell r="S1908">
            <v>40</v>
          </cell>
        </row>
        <row r="1909">
          <cell r="K1909">
            <v>-0.20405971998846814</v>
          </cell>
          <cell r="S1909">
            <v>40</v>
          </cell>
        </row>
        <row r="1910">
          <cell r="K1910">
            <v>10.310192707561622</v>
          </cell>
          <cell r="S1910">
            <v>40</v>
          </cell>
        </row>
        <row r="1911">
          <cell r="K1911">
            <v>-0.30301324357983256</v>
          </cell>
          <cell r="S1911">
            <v>40</v>
          </cell>
        </row>
        <row r="1912">
          <cell r="K1912">
            <v>3.0215625204114729</v>
          </cell>
          <cell r="S1912">
            <v>36</v>
          </cell>
        </row>
        <row r="1913">
          <cell r="K1913">
            <v>-1.0105990390900523</v>
          </cell>
          <cell r="S1913">
            <v>40</v>
          </cell>
        </row>
        <row r="1914">
          <cell r="K1914">
            <v>-0.16031769175627827</v>
          </cell>
          <cell r="S1914">
            <v>40</v>
          </cell>
        </row>
        <row r="1915">
          <cell r="K1915">
            <v>-1.1715418998641798</v>
          </cell>
          <cell r="S1915">
            <v>40</v>
          </cell>
        </row>
        <row r="1916">
          <cell r="K1916">
            <v>0.3901093686405625</v>
          </cell>
          <cell r="S1916">
            <v>40</v>
          </cell>
        </row>
        <row r="1917">
          <cell r="K1917">
            <v>-2.205562039685506</v>
          </cell>
          <cell r="S1917">
            <v>40</v>
          </cell>
        </row>
        <row r="1918">
          <cell r="K1918">
            <v>-2.2495168548292455</v>
          </cell>
          <cell r="S1918">
            <v>40</v>
          </cell>
        </row>
        <row r="1919">
          <cell r="K1919">
            <v>1.0105422607970707</v>
          </cell>
          <cell r="S1919">
            <v>40</v>
          </cell>
        </row>
        <row r="1920">
          <cell r="K1920">
            <v>-2.1981847999226911</v>
          </cell>
          <cell r="S1920">
            <v>40</v>
          </cell>
        </row>
        <row r="1921">
          <cell r="K1921">
            <v>-2.4106848367248714</v>
          </cell>
          <cell r="S1921">
            <v>40</v>
          </cell>
        </row>
        <row r="1922">
          <cell r="K1922">
            <v>1.1678707280066019E-2</v>
          </cell>
          <cell r="S1922">
            <v>40</v>
          </cell>
        </row>
        <row r="1923">
          <cell r="K1923">
            <v>-0.16864715586263873</v>
          </cell>
          <cell r="S1923">
            <v>40</v>
          </cell>
        </row>
        <row r="1924">
          <cell r="K1924">
            <v>4.0240666794384632</v>
          </cell>
          <cell r="S1924">
            <v>40</v>
          </cell>
        </row>
        <row r="1925">
          <cell r="K1925">
            <v>-0.86791122157324485</v>
          </cell>
          <cell r="S1925">
            <v>40</v>
          </cell>
        </row>
        <row r="1926">
          <cell r="K1926">
            <v>-0.15634927963950973</v>
          </cell>
          <cell r="S1926">
            <v>40</v>
          </cell>
        </row>
        <row r="1927">
          <cell r="K1927">
            <v>13.230694797763928</v>
          </cell>
          <cell r="S1927">
            <v>40</v>
          </cell>
        </row>
        <row r="1928">
          <cell r="K1928">
            <v>-0.18000122533916252</v>
          </cell>
          <cell r="S1928">
            <v>40</v>
          </cell>
        </row>
        <row r="1929">
          <cell r="K1929">
            <v>2.2097681006463423</v>
          </cell>
          <cell r="S1929">
            <v>40</v>
          </cell>
        </row>
        <row r="1930">
          <cell r="K1930">
            <v>2.7619486776170752</v>
          </cell>
          <cell r="S1930">
            <v>40</v>
          </cell>
        </row>
        <row r="1931">
          <cell r="K1931">
            <v>-0.25386689415154756</v>
          </cell>
          <cell r="S1931">
            <v>40</v>
          </cell>
        </row>
        <row r="1932">
          <cell r="K1932">
            <v>4.113947668950428</v>
          </cell>
          <cell r="S1932">
            <v>40</v>
          </cell>
        </row>
        <row r="1933">
          <cell r="K1933">
            <v>2.8025182426726976</v>
          </cell>
          <cell r="S1933">
            <v>38</v>
          </cell>
        </row>
        <row r="1934">
          <cell r="K1934">
            <v>-0.17780709353846466</v>
          </cell>
          <cell r="S1934">
            <v>40</v>
          </cell>
        </row>
        <row r="1935">
          <cell r="K1935">
            <v>1.1091298239970191</v>
          </cell>
          <cell r="S1935">
            <v>40</v>
          </cell>
        </row>
        <row r="1936">
          <cell r="K1936">
            <v>-0.28016264497538218</v>
          </cell>
          <cell r="S1936">
            <v>40</v>
          </cell>
        </row>
        <row r="1937">
          <cell r="K1937">
            <v>-0.76785335635668117</v>
          </cell>
          <cell r="S1937">
            <v>40</v>
          </cell>
        </row>
        <row r="1938">
          <cell r="K1938">
            <v>-1.8292339603475871</v>
          </cell>
          <cell r="S1938">
            <v>40</v>
          </cell>
        </row>
        <row r="1939">
          <cell r="K1939">
            <v>-1.8782968723202678</v>
          </cell>
          <cell r="S1939">
            <v>40</v>
          </cell>
        </row>
        <row r="1940">
          <cell r="K1940">
            <v>-0.77288062935620594</v>
          </cell>
          <cell r="S1940">
            <v>40</v>
          </cell>
        </row>
        <row r="1941">
          <cell r="K1941">
            <v>-0.21449373272902988</v>
          </cell>
          <cell r="S1941">
            <v>40</v>
          </cell>
        </row>
        <row r="1942">
          <cell r="K1942">
            <v>1.1310788623528956</v>
          </cell>
          <cell r="S1942">
            <v>40</v>
          </cell>
        </row>
        <row r="1943">
          <cell r="K1943">
            <v>-0.16679374442866599</v>
          </cell>
          <cell r="S1943">
            <v>40</v>
          </cell>
        </row>
        <row r="1944">
          <cell r="K1944">
            <v>-0.49108096532786438</v>
          </cell>
          <cell r="S1944">
            <v>40</v>
          </cell>
        </row>
        <row r="1945">
          <cell r="K1945">
            <v>-0.2745209354727679</v>
          </cell>
          <cell r="S1945">
            <v>40</v>
          </cell>
        </row>
        <row r="1946">
          <cell r="K1946">
            <v>-0.22214365039996992</v>
          </cell>
          <cell r="S1946">
            <v>40</v>
          </cell>
        </row>
        <row r="1947">
          <cell r="K1947">
            <v>-0.27153812708745934</v>
          </cell>
          <cell r="S1947">
            <v>40</v>
          </cell>
        </row>
        <row r="1948">
          <cell r="K1948">
            <v>3.132206182622514</v>
          </cell>
          <cell r="S1948">
            <v>40</v>
          </cell>
        </row>
        <row r="1949">
          <cell r="K1949">
            <v>0.33172470061284143</v>
          </cell>
          <cell r="S1949">
            <v>40</v>
          </cell>
        </row>
        <row r="1950">
          <cell r="K1950">
            <v>0.72033509551801589</v>
          </cell>
          <cell r="S1950">
            <v>40</v>
          </cell>
        </row>
        <row r="1951">
          <cell r="K1951">
            <v>-0.16807159735252242</v>
          </cell>
          <cell r="S1951">
            <v>40</v>
          </cell>
        </row>
        <row r="1952">
          <cell r="K1952">
            <v>-0.56865820704676917</v>
          </cell>
          <cell r="S1952">
            <v>40</v>
          </cell>
        </row>
        <row r="1953">
          <cell r="K1953">
            <v>1.1690127237663273</v>
          </cell>
          <cell r="S1953">
            <v>40</v>
          </cell>
        </row>
        <row r="1954">
          <cell r="K1954">
            <v>1.2912588141332682</v>
          </cell>
          <cell r="S1954">
            <v>38</v>
          </cell>
        </row>
        <row r="1955">
          <cell r="K1955">
            <v>2.1838298837553403</v>
          </cell>
          <cell r="S1955">
            <v>40</v>
          </cell>
        </row>
        <row r="1956">
          <cell r="K1956">
            <v>0.42493483413820582</v>
          </cell>
          <cell r="S1956">
            <v>40</v>
          </cell>
        </row>
        <row r="1957">
          <cell r="K1957">
            <v>11.100887944678343</v>
          </cell>
          <cell r="S1957">
            <v>40</v>
          </cell>
        </row>
        <row r="1958">
          <cell r="K1958">
            <v>-0.6020683569671148</v>
          </cell>
          <cell r="S1958">
            <v>40</v>
          </cell>
        </row>
        <row r="1959">
          <cell r="K1959">
            <v>6.8235387647462806</v>
          </cell>
          <cell r="S1959">
            <v>40</v>
          </cell>
        </row>
        <row r="1960">
          <cell r="K1960">
            <v>-3.4413090184588451</v>
          </cell>
          <cell r="S1960">
            <v>40</v>
          </cell>
        </row>
        <row r="1961">
          <cell r="K1961">
            <v>-0.74408142120291543</v>
          </cell>
          <cell r="S1961">
            <v>40</v>
          </cell>
        </row>
        <row r="1962">
          <cell r="K1962">
            <v>3.9052937197976769</v>
          </cell>
          <cell r="S1962">
            <v>40</v>
          </cell>
        </row>
        <row r="1963">
          <cell r="K1963">
            <v>4.6949369107244525</v>
          </cell>
          <cell r="S1963">
            <v>40</v>
          </cell>
        </row>
        <row r="1964">
          <cell r="K1964">
            <v>1.1713492541855191</v>
          </cell>
          <cell r="S1964">
            <v>40</v>
          </cell>
        </row>
        <row r="1965">
          <cell r="K1965">
            <v>-0.76340635443474891</v>
          </cell>
          <cell r="S1965">
            <v>40</v>
          </cell>
        </row>
        <row r="1966">
          <cell r="K1966">
            <v>0.14973197895074311</v>
          </cell>
          <cell r="S1966">
            <v>40</v>
          </cell>
        </row>
        <row r="1967">
          <cell r="K1967">
            <v>45.908032170288664</v>
          </cell>
          <cell r="S1967">
            <v>40</v>
          </cell>
        </row>
        <row r="1968">
          <cell r="K1968">
            <v>9.1433860409341303</v>
          </cell>
          <cell r="S1968">
            <v>40</v>
          </cell>
        </row>
        <row r="1969">
          <cell r="K1969">
            <v>-0.38951659413715989</v>
          </cell>
          <cell r="S1969">
            <v>40</v>
          </cell>
        </row>
        <row r="1970">
          <cell r="K1970">
            <v>6.5454906172814136</v>
          </cell>
          <cell r="S1970">
            <v>40</v>
          </cell>
        </row>
        <row r="1971">
          <cell r="K1971">
            <v>-0.18826990950310873</v>
          </cell>
          <cell r="S1971">
            <v>40</v>
          </cell>
        </row>
        <row r="1972">
          <cell r="K1972">
            <v>-0.20907753996269152</v>
          </cell>
          <cell r="S1972">
            <v>40</v>
          </cell>
        </row>
        <row r="1973">
          <cell r="K1973">
            <v>642.5913519791485</v>
          </cell>
          <cell r="S1973">
            <v>40</v>
          </cell>
        </row>
        <row r="1974">
          <cell r="K1974">
            <v>3.8887583649679178</v>
          </cell>
          <cell r="S1974">
            <v>40</v>
          </cell>
        </row>
        <row r="1975">
          <cell r="K1975">
            <v>-0.27340134400517779</v>
          </cell>
          <cell r="S1975">
            <v>40</v>
          </cell>
        </row>
        <row r="1976">
          <cell r="K1976">
            <v>46.107073631923967</v>
          </cell>
          <cell r="S1976">
            <v>40</v>
          </cell>
        </row>
        <row r="1977">
          <cell r="K1977">
            <v>82.968372723758975</v>
          </cell>
          <cell r="S1977">
            <v>40</v>
          </cell>
        </row>
        <row r="1978">
          <cell r="K1978">
            <v>2.4258392377894982</v>
          </cell>
          <cell r="S1978">
            <v>40</v>
          </cell>
        </row>
        <row r="1979">
          <cell r="K1979">
            <v>-0.22215003817285991</v>
          </cell>
          <cell r="S1979">
            <v>40</v>
          </cell>
        </row>
        <row r="1980">
          <cell r="K1980">
            <v>254.98605617656517</v>
          </cell>
          <cell r="S1980">
            <v>40</v>
          </cell>
        </row>
        <row r="1981">
          <cell r="K1981">
            <v>-0.66466755744044814</v>
          </cell>
          <cell r="S1981">
            <v>40</v>
          </cell>
        </row>
        <row r="1982">
          <cell r="K1982">
            <v>-0.60566421020968231</v>
          </cell>
          <cell r="S1982">
            <v>40</v>
          </cell>
        </row>
        <row r="1983">
          <cell r="K1983">
            <v>-0.68565526391701082</v>
          </cell>
          <cell r="S1983">
            <v>40</v>
          </cell>
        </row>
        <row r="1984">
          <cell r="K1984">
            <v>6.8084857047605807</v>
          </cell>
          <cell r="S1984">
            <v>40</v>
          </cell>
        </row>
        <row r="1985">
          <cell r="K1985">
            <v>5.8540153155099697</v>
          </cell>
          <cell r="S1985">
            <v>40</v>
          </cell>
        </row>
        <row r="1986">
          <cell r="K1986">
            <v>-3.4621156845047563</v>
          </cell>
          <cell r="S1986">
            <v>40</v>
          </cell>
        </row>
        <row r="1987">
          <cell r="K1987">
            <v>7.1077095767185172</v>
          </cell>
          <cell r="S1987">
            <v>40</v>
          </cell>
        </row>
        <row r="1988">
          <cell r="K1988">
            <v>1.1366785643860582</v>
          </cell>
          <cell r="S1988">
            <v>40</v>
          </cell>
        </row>
        <row r="1989">
          <cell r="K1989">
            <v>0.60321223064181029</v>
          </cell>
          <cell r="S1989">
            <v>40</v>
          </cell>
        </row>
        <row r="1990">
          <cell r="K1990">
            <v>3.9280352718426061</v>
          </cell>
          <cell r="S1990">
            <v>40</v>
          </cell>
        </row>
        <row r="1991">
          <cell r="K1991">
            <v>-0.4187027025323477</v>
          </cell>
          <cell r="S1991">
            <v>40</v>
          </cell>
        </row>
        <row r="1992">
          <cell r="K1992">
            <v>4.6616419882859708</v>
          </cell>
          <cell r="S1992">
            <v>40</v>
          </cell>
        </row>
        <row r="1993">
          <cell r="K1993">
            <v>3.791310689187068</v>
          </cell>
          <cell r="S1993">
            <v>40</v>
          </cell>
        </row>
        <row r="1994">
          <cell r="K1994">
            <v>0.85364775932825687</v>
          </cell>
          <cell r="S1994">
            <v>40</v>
          </cell>
        </row>
        <row r="1995">
          <cell r="K1995">
            <v>-1.0358098422872115</v>
          </cell>
          <cell r="S1995">
            <v>40</v>
          </cell>
        </row>
        <row r="1996">
          <cell r="K1996">
            <v>0.17149308527254081</v>
          </cell>
          <cell r="S1996">
            <v>40</v>
          </cell>
        </row>
        <row r="1997">
          <cell r="K1997">
            <v>-0.50183193478936794</v>
          </cell>
          <cell r="S1997">
            <v>40</v>
          </cell>
        </row>
        <row r="1998">
          <cell r="K1998">
            <v>0.21797495665175792</v>
          </cell>
          <cell r="S1998">
            <v>40</v>
          </cell>
        </row>
        <row r="1999">
          <cell r="K1999">
            <v>2.3169692243287456</v>
          </cell>
          <cell r="S1999">
            <v>40</v>
          </cell>
        </row>
        <row r="2000">
          <cell r="K2000">
            <v>-0.92528435218174265</v>
          </cell>
          <cell r="S2000">
            <v>40</v>
          </cell>
        </row>
        <row r="2001">
          <cell r="K2001">
            <v>-2.2406675393450232E-2</v>
          </cell>
          <cell r="S2001">
            <v>40</v>
          </cell>
        </row>
        <row r="2002">
          <cell r="K2002">
            <v>9.4070139692765018</v>
          </cell>
          <cell r="S2002">
            <v>40</v>
          </cell>
        </row>
        <row r="2003">
          <cell r="K2003">
            <v>-0.22759048515531397</v>
          </cell>
          <cell r="S2003">
            <v>40</v>
          </cell>
        </row>
        <row r="2004">
          <cell r="K2004">
            <v>-0.39149846720116488</v>
          </cell>
          <cell r="S2004">
            <v>40</v>
          </cell>
        </row>
        <row r="2005">
          <cell r="K2005">
            <v>-0.46863565039873978</v>
          </cell>
          <cell r="S2005">
            <v>40</v>
          </cell>
        </row>
        <row r="2006">
          <cell r="K2006">
            <v>6.3859068139738282</v>
          </cell>
          <cell r="S2006">
            <v>40</v>
          </cell>
        </row>
        <row r="2007">
          <cell r="K2007">
            <v>-0.19400220953890021</v>
          </cell>
          <cell r="S2007">
            <v>40</v>
          </cell>
        </row>
        <row r="2008">
          <cell r="K2008">
            <v>-0.17841557457330859</v>
          </cell>
          <cell r="S2008">
            <v>40</v>
          </cell>
        </row>
        <row r="2009">
          <cell r="K2009">
            <v>-0.25763262846743046</v>
          </cell>
          <cell r="S2009">
            <v>40</v>
          </cell>
        </row>
        <row r="2010">
          <cell r="K2010">
            <v>-0.21113667233460093</v>
          </cell>
          <cell r="S2010">
            <v>40</v>
          </cell>
        </row>
        <row r="2011">
          <cell r="K2011">
            <v>-0.6924233732568047</v>
          </cell>
          <cell r="S2011">
            <v>40</v>
          </cell>
        </row>
        <row r="2012">
          <cell r="K2012">
            <v>1729.8440654745718</v>
          </cell>
          <cell r="S2012">
            <v>40</v>
          </cell>
        </row>
        <row r="2013">
          <cell r="K2013">
            <v>2.808766986720121</v>
          </cell>
          <cell r="S2013">
            <v>40</v>
          </cell>
        </row>
        <row r="2014">
          <cell r="K2014">
            <v>148.8094600497368</v>
          </cell>
          <cell r="S2014">
            <v>40</v>
          </cell>
        </row>
        <row r="2015">
          <cell r="K2015">
            <v>-2.7430770241477342E-3</v>
          </cell>
          <cell r="S2015">
            <v>40</v>
          </cell>
        </row>
        <row r="2016">
          <cell r="K2016">
            <v>-0.31411099287879823</v>
          </cell>
          <cell r="S2016">
            <v>40</v>
          </cell>
        </row>
        <row r="2017">
          <cell r="K2017">
            <v>6.046054091773978E-2</v>
          </cell>
          <cell r="S2017">
            <v>40</v>
          </cell>
        </row>
        <row r="2018">
          <cell r="K2018">
            <v>1.842987270589475</v>
          </cell>
          <cell r="S2018">
            <v>40</v>
          </cell>
        </row>
        <row r="2019">
          <cell r="K2019">
            <v>37.520783618327549</v>
          </cell>
          <cell r="S2019">
            <v>40</v>
          </cell>
        </row>
        <row r="2020">
          <cell r="K2020">
            <v>1316.0540220537634</v>
          </cell>
          <cell r="S2020">
            <v>40</v>
          </cell>
        </row>
        <row r="2021">
          <cell r="K2021">
            <v>-0.62813706469760267</v>
          </cell>
          <cell r="S2021">
            <v>40</v>
          </cell>
        </row>
        <row r="2022">
          <cell r="K2022">
            <v>6.9285049223706254</v>
          </cell>
          <cell r="S2022">
            <v>40</v>
          </cell>
        </row>
        <row r="2023">
          <cell r="K2023">
            <v>-3.4178476887086626</v>
          </cell>
          <cell r="S2023">
            <v>40</v>
          </cell>
        </row>
        <row r="2024">
          <cell r="K2024">
            <v>0.96336819704919818</v>
          </cell>
          <cell r="S2024">
            <v>40</v>
          </cell>
        </row>
        <row r="2025">
          <cell r="K2025">
            <v>-0.51599291293673022</v>
          </cell>
          <cell r="S2025">
            <v>40</v>
          </cell>
        </row>
        <row r="2026">
          <cell r="K2026">
            <v>4.3511692034032414</v>
          </cell>
          <cell r="S2026">
            <v>40</v>
          </cell>
        </row>
        <row r="2027">
          <cell r="K2027">
            <v>-1.1402640413818015</v>
          </cell>
          <cell r="S2027">
            <v>40</v>
          </cell>
        </row>
        <row r="2028">
          <cell r="K2028">
            <v>0.23886593715176629</v>
          </cell>
          <cell r="S2028">
            <v>40</v>
          </cell>
        </row>
        <row r="2029">
          <cell r="K2029">
            <v>0.28614259367562189</v>
          </cell>
          <cell r="S2029">
            <v>40</v>
          </cell>
        </row>
        <row r="2030">
          <cell r="K2030">
            <v>-0.93383442377071246</v>
          </cell>
          <cell r="S2030">
            <v>40</v>
          </cell>
        </row>
        <row r="2031">
          <cell r="K2031">
            <v>8.6188562629344627</v>
          </cell>
          <cell r="S2031">
            <v>40</v>
          </cell>
        </row>
        <row r="2032">
          <cell r="K2032">
            <v>-0.48202719525495757</v>
          </cell>
          <cell r="S2032">
            <v>40</v>
          </cell>
        </row>
        <row r="2033">
          <cell r="K2033">
            <v>6.2737864087188351</v>
          </cell>
          <cell r="S2033">
            <v>40</v>
          </cell>
        </row>
        <row r="2034">
          <cell r="K2034">
            <v>-0.45558405214387737</v>
          </cell>
          <cell r="S2034">
            <v>40</v>
          </cell>
        </row>
        <row r="2035">
          <cell r="K2035">
            <v>-0.23732290083753066</v>
          </cell>
          <cell r="S2035">
            <v>40</v>
          </cell>
        </row>
        <row r="2036">
          <cell r="K2036">
            <v>266.66739940906905</v>
          </cell>
          <cell r="S2036">
            <v>40</v>
          </cell>
        </row>
        <row r="2037">
          <cell r="K2037">
            <v>-0.25629623322719669</v>
          </cell>
          <cell r="S2037">
            <v>40</v>
          </cell>
        </row>
        <row r="2038">
          <cell r="K2038">
            <v>-0.22554930536531598</v>
          </cell>
          <cell r="S2038">
            <v>40</v>
          </cell>
        </row>
        <row r="2039">
          <cell r="K2039">
            <v>-4.8059633609865478E-3</v>
          </cell>
          <cell r="S2039">
            <v>40</v>
          </cell>
        </row>
        <row r="2040">
          <cell r="K2040">
            <v>0.3506306571155276</v>
          </cell>
          <cell r="S2040">
            <v>40</v>
          </cell>
        </row>
        <row r="2041">
          <cell r="K2041">
            <v>1.5228847855887144</v>
          </cell>
          <cell r="S2041">
            <v>40</v>
          </cell>
        </row>
        <row r="2042">
          <cell r="K2042">
            <v>-0.82595674438592948</v>
          </cell>
          <cell r="S2042">
            <v>40</v>
          </cell>
        </row>
        <row r="2043">
          <cell r="K2043">
            <v>-2.091698108432392</v>
          </cell>
          <cell r="S2043">
            <v>40</v>
          </cell>
        </row>
        <row r="2044">
          <cell r="K2044">
            <v>-2.107344105886741</v>
          </cell>
          <cell r="S2044">
            <v>40</v>
          </cell>
        </row>
        <row r="2045">
          <cell r="K2045">
            <v>-0.81653675551355998</v>
          </cell>
          <cell r="S2045">
            <v>40</v>
          </cell>
        </row>
        <row r="2046">
          <cell r="K2046">
            <v>5.1625966426394818</v>
          </cell>
          <cell r="S2046">
            <v>40</v>
          </cell>
        </row>
        <row r="2047">
          <cell r="K2047">
            <v>3.7135207587036496</v>
          </cell>
          <cell r="S2047">
            <v>40</v>
          </cell>
        </row>
        <row r="2048">
          <cell r="K2048">
            <v>0.12109440488288256</v>
          </cell>
          <cell r="S2048">
            <v>40</v>
          </cell>
        </row>
        <row r="2049">
          <cell r="K2049">
            <v>-0.4631151810559202</v>
          </cell>
          <cell r="S2049">
            <v>40</v>
          </cell>
        </row>
        <row r="2050">
          <cell r="K2050">
            <v>-0.40783732903446251</v>
          </cell>
          <cell r="S2050">
            <v>40</v>
          </cell>
        </row>
        <row r="2051">
          <cell r="K2051">
            <v>-3.2832362463654979E-2</v>
          </cell>
          <cell r="S2051">
            <v>40</v>
          </cell>
        </row>
        <row r="2052">
          <cell r="K2052">
            <v>-0.36439312186781148</v>
          </cell>
          <cell r="S2052">
            <v>40</v>
          </cell>
        </row>
        <row r="2053">
          <cell r="K2053">
            <v>2.7919968395645784</v>
          </cell>
          <cell r="S2053">
            <v>40</v>
          </cell>
        </row>
        <row r="2054">
          <cell r="K2054">
            <v>30.249093653904801</v>
          </cell>
          <cell r="S2054">
            <v>40</v>
          </cell>
        </row>
        <row r="2055">
          <cell r="K2055">
            <v>-0.23522149840138445</v>
          </cell>
          <cell r="S2055">
            <v>40</v>
          </cell>
        </row>
        <row r="2056">
          <cell r="K2056">
            <v>-0.23684375395461252</v>
          </cell>
          <cell r="S2056">
            <v>40</v>
          </cell>
        </row>
        <row r="2057">
          <cell r="K2057">
            <v>-0.92743907513598622</v>
          </cell>
          <cell r="S2057">
            <v>40</v>
          </cell>
        </row>
        <row r="2058">
          <cell r="K2058">
            <v>-0.3904179741973951</v>
          </cell>
          <cell r="S2058">
            <v>40</v>
          </cell>
        </row>
        <row r="2059">
          <cell r="K2059">
            <v>-0.80606528177285863</v>
          </cell>
          <cell r="S2059">
            <v>31</v>
          </cell>
        </row>
        <row r="2060">
          <cell r="K2060">
            <v>-1.0544875225307453</v>
          </cell>
          <cell r="S2060">
            <v>40</v>
          </cell>
        </row>
        <row r="2061">
          <cell r="K2061">
            <v>1.3773189679867159</v>
          </cell>
          <cell r="S2061">
            <v>40</v>
          </cell>
        </row>
        <row r="2062">
          <cell r="K2062">
            <v>0.89079270356632323</v>
          </cell>
          <cell r="S2062">
            <v>40</v>
          </cell>
        </row>
        <row r="2063">
          <cell r="K2063">
            <v>7.7766074704507276E-2</v>
          </cell>
          <cell r="S2063">
            <v>40</v>
          </cell>
        </row>
        <row r="2064">
          <cell r="K2064">
            <v>-2.1686241623338387</v>
          </cell>
          <cell r="S2064">
            <v>40</v>
          </cell>
        </row>
        <row r="2065">
          <cell r="K2065">
            <v>-2.1826513815697881</v>
          </cell>
          <cell r="S2065">
            <v>40</v>
          </cell>
        </row>
        <row r="2066">
          <cell r="K2066">
            <v>-0.75213387177686664</v>
          </cell>
          <cell r="S2066">
            <v>40</v>
          </cell>
        </row>
        <row r="2067">
          <cell r="K2067">
            <v>5.2933655623487947</v>
          </cell>
          <cell r="S2067">
            <v>40</v>
          </cell>
        </row>
        <row r="2068">
          <cell r="K2068">
            <v>6.0060687645370843</v>
          </cell>
          <cell r="S2068">
            <v>40</v>
          </cell>
        </row>
        <row r="2069">
          <cell r="K2069">
            <v>-1.7266379437309819E-2</v>
          </cell>
          <cell r="S2069">
            <v>40</v>
          </cell>
        </row>
        <row r="2070">
          <cell r="K2070">
            <v>-0.29004066776456794</v>
          </cell>
          <cell r="S2070">
            <v>40</v>
          </cell>
        </row>
        <row r="2071">
          <cell r="K2071">
            <v>-0.29032743800222582</v>
          </cell>
          <cell r="S2071">
            <v>40</v>
          </cell>
        </row>
        <row r="2072">
          <cell r="K2072">
            <v>-0.32144076830062385</v>
          </cell>
          <cell r="S2072">
            <v>40</v>
          </cell>
        </row>
        <row r="2073">
          <cell r="K2073">
            <v>1.8598040479259519</v>
          </cell>
          <cell r="S2073">
            <v>40</v>
          </cell>
        </row>
        <row r="2074">
          <cell r="K2074">
            <v>5.1295914806041338</v>
          </cell>
          <cell r="S2074">
            <v>40</v>
          </cell>
        </row>
        <row r="2075">
          <cell r="K2075">
            <v>-0.96142060475658231</v>
          </cell>
          <cell r="S2075">
            <v>40</v>
          </cell>
        </row>
        <row r="2076">
          <cell r="K2076">
            <v>0.72545485890748707</v>
          </cell>
          <cell r="S2076">
            <v>40</v>
          </cell>
        </row>
        <row r="2077">
          <cell r="K2077">
            <v>1.7868277529742789</v>
          </cell>
          <cell r="S2077">
            <v>40</v>
          </cell>
        </row>
        <row r="2078">
          <cell r="K2078">
            <v>-0.25895353013777134</v>
          </cell>
          <cell r="S2078">
            <v>40</v>
          </cell>
        </row>
        <row r="2079">
          <cell r="K2079">
            <v>1.019057678819913</v>
          </cell>
          <cell r="S2079">
            <v>40</v>
          </cell>
        </row>
        <row r="2080">
          <cell r="K2080">
            <v>8.5428649671477395</v>
          </cell>
          <cell r="S2080">
            <v>32</v>
          </cell>
        </row>
        <row r="2081">
          <cell r="K2081">
            <v>-0.29836416873185601</v>
          </cell>
          <cell r="S2081">
            <v>40</v>
          </cell>
        </row>
        <row r="2082">
          <cell r="K2082">
            <v>0.3805868467797926</v>
          </cell>
          <cell r="S2082">
            <v>40</v>
          </cell>
        </row>
        <row r="2083">
          <cell r="K2083">
            <v>-1.1823581240025764</v>
          </cell>
          <cell r="S2083">
            <v>40</v>
          </cell>
        </row>
        <row r="2084">
          <cell r="K2084">
            <v>0.38596391971675614</v>
          </cell>
          <cell r="S2084">
            <v>40</v>
          </cell>
        </row>
        <row r="2085">
          <cell r="K2085">
            <v>-2.2306411717006003</v>
          </cell>
          <cell r="S2085">
            <v>40</v>
          </cell>
        </row>
        <row r="2086">
          <cell r="K2086">
            <v>-2.2700222408683866</v>
          </cell>
          <cell r="S2086">
            <v>40</v>
          </cell>
        </row>
        <row r="2087">
          <cell r="K2087">
            <v>0.75454299806681158</v>
          </cell>
          <cell r="S2087">
            <v>40</v>
          </cell>
        </row>
        <row r="2088">
          <cell r="K2088">
            <v>-2.3545222357387328</v>
          </cell>
          <cell r="S2088">
            <v>40</v>
          </cell>
        </row>
        <row r="2089">
          <cell r="K2089">
            <v>-2.4481149233289616</v>
          </cell>
          <cell r="S2089">
            <v>40</v>
          </cell>
        </row>
        <row r="2090">
          <cell r="K2090">
            <v>-3.4626478606927386E-2</v>
          </cell>
          <cell r="S2090">
            <v>40</v>
          </cell>
        </row>
        <row r="2091">
          <cell r="K2091">
            <v>2.1929291462682716</v>
          </cell>
          <cell r="S2091">
            <v>40</v>
          </cell>
        </row>
        <row r="2092">
          <cell r="K2092">
            <v>4.2104809140164088</v>
          </cell>
          <cell r="S2092">
            <v>40</v>
          </cell>
        </row>
        <row r="2093">
          <cell r="K2093">
            <v>-0.85324684696693143</v>
          </cell>
          <cell r="S2093">
            <v>40</v>
          </cell>
        </row>
        <row r="2094">
          <cell r="K2094">
            <v>3.0435373885965227</v>
          </cell>
          <cell r="S2094">
            <v>40</v>
          </cell>
        </row>
        <row r="2095">
          <cell r="K2095">
            <v>13.154220269245309</v>
          </cell>
          <cell r="S2095">
            <v>40</v>
          </cell>
        </row>
        <row r="2096">
          <cell r="K2096">
            <v>-0.37410476702306505</v>
          </cell>
          <cell r="S2096">
            <v>40</v>
          </cell>
        </row>
        <row r="2097">
          <cell r="K2097">
            <v>3.0657545865844127</v>
          </cell>
          <cell r="S2097">
            <v>40</v>
          </cell>
        </row>
        <row r="2098">
          <cell r="K2098">
            <v>2.6842003976091617</v>
          </cell>
          <cell r="S2098">
            <v>40</v>
          </cell>
        </row>
        <row r="2099">
          <cell r="K2099">
            <v>-0.262523208058141</v>
          </cell>
          <cell r="S2099">
            <v>40</v>
          </cell>
        </row>
        <row r="2100">
          <cell r="K2100">
            <v>-0.1233935341045886</v>
          </cell>
          <cell r="S2100">
            <v>40</v>
          </cell>
        </row>
        <row r="2101">
          <cell r="K2101">
            <v>-0.18410423199264789</v>
          </cell>
          <cell r="S2101">
            <v>34</v>
          </cell>
        </row>
        <row r="2102">
          <cell r="K2102">
            <v>-0.19532801070063729</v>
          </cell>
          <cell r="S2102">
            <v>40</v>
          </cell>
        </row>
        <row r="2103">
          <cell r="K2103">
            <v>1.2222981183114874</v>
          </cell>
          <cell r="S2103">
            <v>40</v>
          </cell>
        </row>
        <row r="2104">
          <cell r="K2104">
            <v>1.1347405102549515</v>
          </cell>
          <cell r="S2104">
            <v>40</v>
          </cell>
        </row>
        <row r="2105">
          <cell r="K2105">
            <v>-0.77651811927190462</v>
          </cell>
          <cell r="S2105">
            <v>40</v>
          </cell>
        </row>
        <row r="2106">
          <cell r="K2106">
            <v>-1.8685031529358895</v>
          </cell>
          <cell r="S2106">
            <v>40</v>
          </cell>
        </row>
        <row r="2107">
          <cell r="K2107">
            <v>-1.9378095092947381</v>
          </cell>
          <cell r="S2107">
            <v>40</v>
          </cell>
        </row>
        <row r="2108">
          <cell r="K2108">
            <v>-0.75471640835561227</v>
          </cell>
          <cell r="S2108">
            <v>40</v>
          </cell>
        </row>
        <row r="2109">
          <cell r="K2109">
            <v>1.3890113197410889</v>
          </cell>
          <cell r="S2109">
            <v>40</v>
          </cell>
        </row>
        <row r="2110">
          <cell r="K2110">
            <v>0.28049814962796593</v>
          </cell>
          <cell r="S2110">
            <v>40</v>
          </cell>
        </row>
        <row r="2111">
          <cell r="K2111">
            <v>-0.17888566953720639</v>
          </cell>
          <cell r="S2111">
            <v>40</v>
          </cell>
        </row>
        <row r="2112">
          <cell r="K2112">
            <v>-0.29305750943061531</v>
          </cell>
          <cell r="S2112">
            <v>40</v>
          </cell>
        </row>
        <row r="2113">
          <cell r="K2113">
            <v>-0.28695821687107326</v>
          </cell>
          <cell r="S2113">
            <v>40</v>
          </cell>
        </row>
        <row r="2114">
          <cell r="K2114">
            <v>-0.24864309582362232</v>
          </cell>
          <cell r="S2114">
            <v>40</v>
          </cell>
        </row>
        <row r="2115">
          <cell r="K2115">
            <v>-0.26158515456440329</v>
          </cell>
          <cell r="S2115">
            <v>40</v>
          </cell>
        </row>
        <row r="2116">
          <cell r="K2116">
            <v>3.4777493771284407</v>
          </cell>
          <cell r="S2116">
            <v>40</v>
          </cell>
        </row>
        <row r="2117">
          <cell r="K2117">
            <v>0.36807636432127216</v>
          </cell>
          <cell r="S2117">
            <v>40</v>
          </cell>
        </row>
        <row r="2118">
          <cell r="K2118">
            <v>1.8155336016115811</v>
          </cell>
          <cell r="S2118">
            <v>40</v>
          </cell>
        </row>
        <row r="2119">
          <cell r="K2119">
            <v>-0.24223372128581649</v>
          </cell>
          <cell r="S2119">
            <v>40</v>
          </cell>
        </row>
        <row r="2120">
          <cell r="K2120">
            <v>-0.55272344047250976</v>
          </cell>
          <cell r="S2120">
            <v>40</v>
          </cell>
        </row>
        <row r="2121">
          <cell r="K2121">
            <v>0.467332924096237</v>
          </cell>
          <cell r="S2121">
            <v>40</v>
          </cell>
        </row>
        <row r="2122">
          <cell r="K2122">
            <v>-4.7560031291042748E-2</v>
          </cell>
          <cell r="S2122">
            <v>34</v>
          </cell>
        </row>
        <row r="2123">
          <cell r="K2123">
            <v>0.40783119153681119</v>
          </cell>
          <cell r="S2123">
            <v>40</v>
          </cell>
        </row>
        <row r="2124">
          <cell r="K2124">
            <v>0.42855046957046106</v>
          </cell>
          <cell r="S2124">
            <v>40</v>
          </cell>
        </row>
        <row r="2125">
          <cell r="K2125">
            <v>-0.56137777016092083</v>
          </cell>
          <cell r="S2125">
            <v>40</v>
          </cell>
        </row>
        <row r="2126">
          <cell r="K2126">
            <v>-0.60349576694021767</v>
          </cell>
          <cell r="S2126">
            <v>40</v>
          </cell>
        </row>
        <row r="2127">
          <cell r="K2127">
            <v>6.9873367145102439</v>
          </cell>
          <cell r="S2127">
            <v>40</v>
          </cell>
        </row>
        <row r="2128">
          <cell r="K2128">
            <v>-3.4873197216875367</v>
          </cell>
          <cell r="S2128">
            <v>40</v>
          </cell>
        </row>
        <row r="2129">
          <cell r="K2129">
            <v>-0.74181736510296736</v>
          </cell>
          <cell r="S2129">
            <v>40</v>
          </cell>
        </row>
        <row r="2130">
          <cell r="K2130">
            <v>4.3672608537126232</v>
          </cell>
          <cell r="S2130">
            <v>40</v>
          </cell>
        </row>
        <row r="2131">
          <cell r="K2131">
            <v>4.5842693310872669</v>
          </cell>
          <cell r="S2131">
            <v>40</v>
          </cell>
        </row>
        <row r="2132">
          <cell r="K2132">
            <v>0.84760979577107587</v>
          </cell>
          <cell r="S2132">
            <v>40</v>
          </cell>
        </row>
        <row r="2133">
          <cell r="K2133">
            <v>0.11680151526650968</v>
          </cell>
          <cell r="S2133">
            <v>40</v>
          </cell>
        </row>
        <row r="2134">
          <cell r="K2134">
            <v>0.40976308598361838</v>
          </cell>
          <cell r="S2134">
            <v>40</v>
          </cell>
        </row>
        <row r="2135">
          <cell r="K2135">
            <v>1.1746390949651957</v>
          </cell>
          <cell r="S2135">
            <v>40</v>
          </cell>
        </row>
        <row r="2136">
          <cell r="K2136">
            <v>8.5562060133841698</v>
          </cell>
          <cell r="S2136">
            <v>40</v>
          </cell>
        </row>
        <row r="2137">
          <cell r="K2137">
            <v>-0.35678098469938624</v>
          </cell>
          <cell r="S2137">
            <v>40</v>
          </cell>
        </row>
        <row r="2138">
          <cell r="K2138">
            <v>7.1327050371336869</v>
          </cell>
          <cell r="S2138">
            <v>40</v>
          </cell>
        </row>
        <row r="2139">
          <cell r="K2139">
            <v>1064.9556770315878</v>
          </cell>
          <cell r="S2139">
            <v>40</v>
          </cell>
        </row>
        <row r="2140">
          <cell r="K2140">
            <v>-0.26347154862187266</v>
          </cell>
          <cell r="S2140">
            <v>40</v>
          </cell>
        </row>
        <row r="2141">
          <cell r="K2141">
            <v>142.53494264750083</v>
          </cell>
          <cell r="S2141">
            <v>40</v>
          </cell>
        </row>
        <row r="2142">
          <cell r="K2142">
            <v>-0.30587627889583197</v>
          </cell>
          <cell r="S2142">
            <v>40</v>
          </cell>
        </row>
        <row r="2143">
          <cell r="K2143">
            <v>-0.36336876092773862</v>
          </cell>
          <cell r="S2143">
            <v>36</v>
          </cell>
        </row>
        <row r="2144">
          <cell r="K2144">
            <v>1.9100490159980799</v>
          </cell>
          <cell r="S2144">
            <v>40</v>
          </cell>
        </row>
        <row r="2145">
          <cell r="K2145">
            <v>3.9837765326266728</v>
          </cell>
          <cell r="S2145">
            <v>40</v>
          </cell>
        </row>
        <row r="2146">
          <cell r="K2146">
            <v>0.43451609488302717</v>
          </cell>
          <cell r="S2146">
            <v>40</v>
          </cell>
        </row>
        <row r="2147">
          <cell r="K2147">
            <v>-0.24142439253803455</v>
          </cell>
          <cell r="S2147">
            <v>40</v>
          </cell>
        </row>
        <row r="2148">
          <cell r="K2148">
            <v>-0.55961680913822942</v>
          </cell>
          <cell r="S2148">
            <v>40</v>
          </cell>
        </row>
        <row r="2149">
          <cell r="K2149">
            <v>1.0375198626146052</v>
          </cell>
          <cell r="S2149">
            <v>40</v>
          </cell>
        </row>
        <row r="2150">
          <cell r="K2150">
            <v>-0.59223738489144651</v>
          </cell>
          <cell r="S2150">
            <v>40</v>
          </cell>
        </row>
        <row r="2151">
          <cell r="K2151">
            <v>-0.64269039505321301</v>
          </cell>
          <cell r="S2151">
            <v>40</v>
          </cell>
        </row>
        <row r="2152">
          <cell r="K2152">
            <v>6.9364936856114809</v>
          </cell>
          <cell r="S2152">
            <v>40</v>
          </cell>
        </row>
        <row r="2153">
          <cell r="K2153">
            <v>6.4036506151321273</v>
          </cell>
          <cell r="S2153">
            <v>40</v>
          </cell>
        </row>
        <row r="2154">
          <cell r="K2154">
            <v>-3.4969446444233903</v>
          </cell>
          <cell r="S2154">
            <v>40</v>
          </cell>
        </row>
        <row r="2155">
          <cell r="K2155">
            <v>7.379943711869843</v>
          </cell>
          <cell r="S2155">
            <v>40</v>
          </cell>
        </row>
        <row r="2156">
          <cell r="K2156">
            <v>-0.74280134484536464</v>
          </cell>
          <cell r="S2156">
            <v>40</v>
          </cell>
        </row>
        <row r="2157">
          <cell r="K2157">
            <v>0.8307303441132724</v>
          </cell>
          <cell r="S2157">
            <v>40</v>
          </cell>
        </row>
        <row r="2158">
          <cell r="K2158">
            <v>4.2664657760830238</v>
          </cell>
          <cell r="S2158">
            <v>40</v>
          </cell>
        </row>
        <row r="2159">
          <cell r="K2159">
            <v>3.7394677228298185</v>
          </cell>
          <cell r="S2159">
            <v>40</v>
          </cell>
        </row>
        <row r="2160">
          <cell r="K2160">
            <v>4.6838869789367861</v>
          </cell>
          <cell r="S2160">
            <v>40</v>
          </cell>
        </row>
        <row r="2161">
          <cell r="K2161">
            <v>4.2149660368411039</v>
          </cell>
          <cell r="S2161">
            <v>40</v>
          </cell>
        </row>
        <row r="2162">
          <cell r="K2162">
            <v>0.84216793617074748</v>
          </cell>
          <cell r="S2162">
            <v>40</v>
          </cell>
        </row>
        <row r="2163">
          <cell r="K2163">
            <v>-1.0129151640763885</v>
          </cell>
          <cell r="S2163">
            <v>40</v>
          </cell>
        </row>
        <row r="2164">
          <cell r="K2164">
            <v>0.11780691932014538</v>
          </cell>
          <cell r="S2164">
            <v>40</v>
          </cell>
        </row>
        <row r="2165">
          <cell r="K2165">
            <v>-0.37684202326711197</v>
          </cell>
          <cell r="S2165">
            <v>40</v>
          </cell>
        </row>
        <row r="2166">
          <cell r="K2166">
            <v>0.40866010570439931</v>
          </cell>
          <cell r="S2166">
            <v>40</v>
          </cell>
        </row>
        <row r="2167">
          <cell r="K2167">
            <v>-0.22821587279999261</v>
          </cell>
          <cell r="S2167">
            <v>40</v>
          </cell>
        </row>
        <row r="2168">
          <cell r="K2168">
            <v>47.617317575107897</v>
          </cell>
          <cell r="S2168">
            <v>40</v>
          </cell>
        </row>
        <row r="2169">
          <cell r="K2169">
            <v>-3.0362256386341064E-2</v>
          </cell>
          <cell r="S2169">
            <v>40</v>
          </cell>
        </row>
        <row r="2170">
          <cell r="K2170">
            <v>8.4268824425059208</v>
          </cell>
          <cell r="S2170">
            <v>40</v>
          </cell>
        </row>
        <row r="2171">
          <cell r="K2171">
            <v>-0.31191438428095702</v>
          </cell>
          <cell r="S2171">
            <v>40</v>
          </cell>
        </row>
        <row r="2172">
          <cell r="K2172">
            <v>-0.66988956552704737</v>
          </cell>
          <cell r="S2172">
            <v>40</v>
          </cell>
        </row>
        <row r="2173">
          <cell r="K2173">
            <v>-0.5189029393986212</v>
          </cell>
          <cell r="S2173">
            <v>40</v>
          </cell>
        </row>
        <row r="2174">
          <cell r="K2174">
            <v>508.76726511860124</v>
          </cell>
          <cell r="S2174">
            <v>40</v>
          </cell>
        </row>
        <row r="2175">
          <cell r="K2175">
            <v>-0.24022228082794611</v>
          </cell>
          <cell r="S2175">
            <v>40</v>
          </cell>
        </row>
        <row r="2176">
          <cell r="K2176">
            <v>-0.22282346930698935</v>
          </cell>
          <cell r="S2176">
            <v>40</v>
          </cell>
        </row>
        <row r="2177">
          <cell r="K2177">
            <v>-0.37200298327448328</v>
          </cell>
          <cell r="S2177">
            <v>40</v>
          </cell>
        </row>
        <row r="2178">
          <cell r="K2178">
            <v>-0.24474330629419827</v>
          </cell>
          <cell r="S2178">
            <v>40</v>
          </cell>
        </row>
        <row r="2179">
          <cell r="K2179">
            <v>-0.55652384477461458</v>
          </cell>
          <cell r="S2179">
            <v>40</v>
          </cell>
        </row>
        <row r="2180">
          <cell r="K2180">
            <v>8.0577426223384805</v>
          </cell>
          <cell r="S2180">
            <v>40</v>
          </cell>
        </row>
        <row r="2181">
          <cell r="K2181">
            <v>2.4673664328382459</v>
          </cell>
          <cell r="S2181">
            <v>40</v>
          </cell>
        </row>
        <row r="2182">
          <cell r="K2182">
            <v>-0.30737547194167086</v>
          </cell>
          <cell r="S2182">
            <v>40</v>
          </cell>
        </row>
        <row r="2183">
          <cell r="K2183">
            <v>-0.47806441658397753</v>
          </cell>
          <cell r="S2183">
            <v>40</v>
          </cell>
        </row>
        <row r="2184">
          <cell r="K2184">
            <v>-0.3074977096424405</v>
          </cell>
          <cell r="S2184">
            <v>36</v>
          </cell>
        </row>
        <row r="2185">
          <cell r="K2185">
            <v>1.6060927409709765E-2</v>
          </cell>
          <cell r="S2185">
            <v>36</v>
          </cell>
        </row>
        <row r="2186">
          <cell r="K2186">
            <v>1.8028027444591248</v>
          </cell>
          <cell r="S2186">
            <v>40</v>
          </cell>
        </row>
        <row r="2187">
          <cell r="K2187">
            <v>0.44568116333116276</v>
          </cell>
          <cell r="S2187">
            <v>40</v>
          </cell>
        </row>
        <row r="2188">
          <cell r="K2188">
            <v>-0.56980844729609192</v>
          </cell>
          <cell r="S2188">
            <v>40</v>
          </cell>
        </row>
        <row r="2189">
          <cell r="K2189">
            <v>-0.66618148988757009</v>
          </cell>
          <cell r="S2189">
            <v>40</v>
          </cell>
        </row>
        <row r="2190">
          <cell r="K2190">
            <v>6.9184498095846152</v>
          </cell>
          <cell r="S2190">
            <v>40</v>
          </cell>
        </row>
        <row r="2191">
          <cell r="K2191">
            <v>-3.4841068684796679</v>
          </cell>
          <cell r="S2191">
            <v>40</v>
          </cell>
        </row>
        <row r="2192">
          <cell r="K2192">
            <v>-0.74394706338876782</v>
          </cell>
          <cell r="S2192">
            <v>40</v>
          </cell>
        </row>
        <row r="2193">
          <cell r="K2193">
            <v>4.0122596647452928</v>
          </cell>
          <cell r="S2193">
            <v>40</v>
          </cell>
        </row>
        <row r="2194">
          <cell r="K2194">
            <v>4.6273244375290385</v>
          </cell>
          <cell r="S2194">
            <v>40</v>
          </cell>
        </row>
        <row r="2195">
          <cell r="K2195">
            <v>-1.1250232224444026</v>
          </cell>
          <cell r="S2195">
            <v>40</v>
          </cell>
        </row>
        <row r="2196">
          <cell r="K2196">
            <v>0.13943727112333879</v>
          </cell>
          <cell r="S2196">
            <v>40</v>
          </cell>
        </row>
        <row r="2197">
          <cell r="K2197">
            <v>8.2541459703863132E-2</v>
          </cell>
          <cell r="S2197">
            <v>40</v>
          </cell>
        </row>
        <row r="2198">
          <cell r="K2198">
            <v>1.3958425756932387</v>
          </cell>
          <cell r="S2198">
            <v>40</v>
          </cell>
        </row>
        <row r="2199">
          <cell r="K2199">
            <v>-0.44260858659113711</v>
          </cell>
          <cell r="S2199">
            <v>40</v>
          </cell>
        </row>
        <row r="2200">
          <cell r="K2200">
            <v>-0.55165343090613339</v>
          </cell>
          <cell r="S2200">
            <v>40</v>
          </cell>
        </row>
        <row r="2201">
          <cell r="K2201">
            <v>7.0597684569564239</v>
          </cell>
          <cell r="S2201">
            <v>40</v>
          </cell>
        </row>
        <row r="2202">
          <cell r="K2202">
            <v>-0.22520887565872916</v>
          </cell>
          <cell r="S2202">
            <v>40</v>
          </cell>
        </row>
        <row r="2203">
          <cell r="K2203">
            <v>-0.26259832100892827</v>
          </cell>
          <cell r="S2203">
            <v>40</v>
          </cell>
        </row>
        <row r="2204">
          <cell r="K2204">
            <v>236.23935748413405</v>
          </cell>
          <cell r="S2204">
            <v>40</v>
          </cell>
        </row>
        <row r="2205">
          <cell r="K2205">
            <v>-0.47068655199975545</v>
          </cell>
          <cell r="S2205">
            <v>40</v>
          </cell>
        </row>
        <row r="2206">
          <cell r="K2206">
            <v>-0.56288908775364577</v>
          </cell>
          <cell r="S2206">
            <v>37</v>
          </cell>
        </row>
        <row r="2207">
          <cell r="K2207">
            <v>-8.4328022189038204E-2</v>
          </cell>
          <cell r="S2207">
            <v>40</v>
          </cell>
        </row>
        <row r="2208">
          <cell r="K2208">
            <v>0.99125690192060956</v>
          </cell>
          <cell r="S2208">
            <v>40</v>
          </cell>
        </row>
        <row r="2209">
          <cell r="K2209">
            <v>1.5489931368553516</v>
          </cell>
          <cell r="S2209">
            <v>40</v>
          </cell>
        </row>
        <row r="2210">
          <cell r="K2210">
            <v>-1.9688607192800847</v>
          </cell>
          <cell r="S2210">
            <v>40</v>
          </cell>
        </row>
        <row r="2211">
          <cell r="K2211">
            <v>-2.1263168834265644</v>
          </cell>
          <cell r="S2211">
            <v>40</v>
          </cell>
        </row>
        <row r="2212">
          <cell r="K2212">
            <v>-2.1644274808882709</v>
          </cell>
          <cell r="S2212">
            <v>40</v>
          </cell>
        </row>
        <row r="2213">
          <cell r="K2213">
            <v>-0.81149676219983213</v>
          </cell>
          <cell r="S2213">
            <v>40</v>
          </cell>
        </row>
        <row r="2214">
          <cell r="K2214">
            <v>4.3546694431950952</v>
          </cell>
          <cell r="S2214">
            <v>40</v>
          </cell>
        </row>
        <row r="2215">
          <cell r="K2215">
            <v>4.4904575780447118</v>
          </cell>
          <cell r="S2215">
            <v>40</v>
          </cell>
        </row>
        <row r="2216">
          <cell r="K2216">
            <v>8.3441296065931592E-2</v>
          </cell>
          <cell r="S2216">
            <v>40</v>
          </cell>
        </row>
        <row r="2217">
          <cell r="K2217">
            <v>-0.44955901236789264</v>
          </cell>
          <cell r="S2217">
            <v>40</v>
          </cell>
        </row>
        <row r="2218">
          <cell r="K2218">
            <v>-0.45389663413726772</v>
          </cell>
          <cell r="S2218">
            <v>40</v>
          </cell>
        </row>
        <row r="2219">
          <cell r="K2219">
            <v>-0.12283283521485237</v>
          </cell>
          <cell r="S2219">
            <v>40</v>
          </cell>
        </row>
        <row r="2220">
          <cell r="K2220">
            <v>-0.37019987111985037</v>
          </cell>
          <cell r="S2220">
            <v>40</v>
          </cell>
        </row>
        <row r="2221">
          <cell r="K2221">
            <v>-0.35035866118022291</v>
          </cell>
          <cell r="S2221">
            <v>40</v>
          </cell>
        </row>
        <row r="2222">
          <cell r="K2222">
            <v>33.017339643865981</v>
          </cell>
          <cell r="S2222">
            <v>40</v>
          </cell>
        </row>
        <row r="2223">
          <cell r="K2223">
            <v>-0.25422169110544213</v>
          </cell>
          <cell r="S2223">
            <v>40</v>
          </cell>
        </row>
        <row r="2224">
          <cell r="K2224">
            <v>-0.20634969953885895</v>
          </cell>
          <cell r="S2224">
            <v>39</v>
          </cell>
        </row>
        <row r="2225">
          <cell r="K2225">
            <v>25.092027808562662</v>
          </cell>
          <cell r="S2225">
            <v>40</v>
          </cell>
        </row>
        <row r="2226">
          <cell r="K2226">
            <v>3.7389075869298072E-2</v>
          </cell>
          <cell r="S2226">
            <v>39</v>
          </cell>
        </row>
        <row r="2227">
          <cell r="K2227">
            <v>-1.1192460754974178</v>
          </cell>
          <cell r="S2227">
            <v>27</v>
          </cell>
        </row>
        <row r="2228">
          <cell r="K2228">
            <v>-1.0472058835714624</v>
          </cell>
          <cell r="S2228">
            <v>40</v>
          </cell>
        </row>
        <row r="2229">
          <cell r="K2229">
            <v>1.5456441673372281</v>
          </cell>
          <cell r="S2229">
            <v>40</v>
          </cell>
        </row>
        <row r="2230">
          <cell r="K2230">
            <v>0.42872648520164347</v>
          </cell>
          <cell r="S2230">
            <v>40</v>
          </cell>
        </row>
        <row r="2231">
          <cell r="K2231">
            <v>-2.0707188953264044</v>
          </cell>
          <cell r="S2231">
            <v>40</v>
          </cell>
        </row>
        <row r="2232">
          <cell r="K2232">
            <v>-2.204633980496153</v>
          </cell>
          <cell r="S2232">
            <v>40</v>
          </cell>
        </row>
        <row r="2233">
          <cell r="K2233">
            <v>-2.2511711051537469</v>
          </cell>
          <cell r="S2233">
            <v>40</v>
          </cell>
        </row>
        <row r="2234">
          <cell r="K2234">
            <v>-0.7991880898211885</v>
          </cell>
          <cell r="S2234">
            <v>40</v>
          </cell>
        </row>
        <row r="2235">
          <cell r="K2235">
            <v>4.6082205221781622</v>
          </cell>
          <cell r="S2235">
            <v>40</v>
          </cell>
        </row>
        <row r="2236">
          <cell r="K2236">
            <v>-0.3161354091070458</v>
          </cell>
          <cell r="S2236">
            <v>40</v>
          </cell>
        </row>
        <row r="2237">
          <cell r="K2237">
            <v>-2.688600248660037E-2</v>
          </cell>
          <cell r="S2237">
            <v>40</v>
          </cell>
        </row>
        <row r="2238">
          <cell r="K2238">
            <v>-0.32313414542575453</v>
          </cell>
          <cell r="S2238">
            <v>40</v>
          </cell>
        </row>
        <row r="2239">
          <cell r="K2239">
            <v>-0.32694612193846245</v>
          </cell>
          <cell r="S2239">
            <v>40</v>
          </cell>
        </row>
        <row r="2240">
          <cell r="K2240">
            <v>-0.34984571750789767</v>
          </cell>
          <cell r="S2240">
            <v>40</v>
          </cell>
        </row>
        <row r="2241">
          <cell r="K2241">
            <v>2.3669390885657329</v>
          </cell>
          <cell r="S2241">
            <v>40</v>
          </cell>
        </row>
        <row r="2242">
          <cell r="K2242">
            <v>-0.23123326810463027</v>
          </cell>
          <cell r="S2242">
            <v>40</v>
          </cell>
        </row>
        <row r="2243">
          <cell r="K2243">
            <v>-0.85009456080179135</v>
          </cell>
          <cell r="S2243">
            <v>40</v>
          </cell>
        </row>
        <row r="2244">
          <cell r="K2244">
            <v>-0.17772961316171607</v>
          </cell>
          <cell r="S2244">
            <v>40</v>
          </cell>
        </row>
        <row r="2245">
          <cell r="K2245">
            <v>-0.27226881971659439</v>
          </cell>
          <cell r="S2245">
            <v>39</v>
          </cell>
        </row>
        <row r="2246">
          <cell r="K2246">
            <v>-0.37579038364730372</v>
          </cell>
          <cell r="S2246">
            <v>40</v>
          </cell>
        </row>
        <row r="2247">
          <cell r="K2247">
            <v>-0.4182569784326079</v>
          </cell>
          <cell r="S2247">
            <v>40</v>
          </cell>
        </row>
        <row r="2248">
          <cell r="K2248">
            <v>-2.3517006779269716</v>
          </cell>
          <cell r="S2248">
            <v>28</v>
          </cell>
        </row>
        <row r="2249">
          <cell r="K2249">
            <v>-0.31184083179860156</v>
          </cell>
          <cell r="S2249">
            <v>40</v>
          </cell>
        </row>
        <row r="2250">
          <cell r="K2250">
            <v>-0.72618363229111993</v>
          </cell>
          <cell r="S2250">
            <v>40</v>
          </cell>
        </row>
        <row r="2251">
          <cell r="K2251">
            <v>-0.75979512212434697</v>
          </cell>
          <cell r="S2251">
            <v>40</v>
          </cell>
        </row>
        <row r="2252">
          <cell r="K2252">
            <v>8.3565540235548664E-4</v>
          </cell>
          <cell r="S2252">
            <v>40</v>
          </cell>
        </row>
        <row r="2253">
          <cell r="K2253">
            <v>-2.2653010186894642</v>
          </cell>
          <cell r="S2253">
            <v>40</v>
          </cell>
        </row>
        <row r="2254">
          <cell r="K2254">
            <v>-2.3539255256630778</v>
          </cell>
          <cell r="S2254">
            <v>40</v>
          </cell>
        </row>
        <row r="2255">
          <cell r="K2255">
            <v>0.43982806049081929</v>
          </cell>
          <cell r="S2255">
            <v>40</v>
          </cell>
        </row>
        <row r="2256">
          <cell r="K2256">
            <v>-2.349938687245035</v>
          </cell>
          <cell r="S2256">
            <v>40</v>
          </cell>
        </row>
        <row r="2257">
          <cell r="K2257">
            <v>-2.4755814317327069</v>
          </cell>
          <cell r="S2257">
            <v>40</v>
          </cell>
        </row>
        <row r="2258">
          <cell r="K2258">
            <v>-1.3092333177341459E-2</v>
          </cell>
          <cell r="S2258">
            <v>40</v>
          </cell>
        </row>
        <row r="2259">
          <cell r="K2259">
            <v>2.5851747109399854</v>
          </cell>
          <cell r="S2259">
            <v>40</v>
          </cell>
        </row>
        <row r="2260">
          <cell r="K2260">
            <v>4.5541906623951292</v>
          </cell>
          <cell r="S2260">
            <v>40</v>
          </cell>
        </row>
        <row r="2261">
          <cell r="K2261">
            <v>23.86252676984979</v>
          </cell>
          <cell r="S2261">
            <v>40</v>
          </cell>
        </row>
        <row r="2262">
          <cell r="K2262">
            <v>4.1697255131392419</v>
          </cell>
          <cell r="S2262">
            <v>40</v>
          </cell>
        </row>
        <row r="2263">
          <cell r="K2263">
            <v>6.7610805201014372</v>
          </cell>
          <cell r="S2263">
            <v>40</v>
          </cell>
        </row>
        <row r="2264">
          <cell r="K2264">
            <v>-0.18153483080760205</v>
          </cell>
          <cell r="S2264">
            <v>40</v>
          </cell>
        </row>
        <row r="2265">
          <cell r="K2265">
            <v>2.7537856994269911</v>
          </cell>
          <cell r="S2265">
            <v>40</v>
          </cell>
        </row>
        <row r="2266">
          <cell r="K2266">
            <v>-0.1368141612515236</v>
          </cell>
          <cell r="S2266">
            <v>40</v>
          </cell>
        </row>
        <row r="2267">
          <cell r="K2267">
            <v>-0.2743782215483157</v>
          </cell>
          <cell r="S2267">
            <v>40</v>
          </cell>
        </row>
        <row r="2268">
          <cell r="K2268">
            <v>0.98504327635652567</v>
          </cell>
          <cell r="S2268">
            <v>40</v>
          </cell>
        </row>
        <row r="2269">
          <cell r="K2269">
            <v>1.4361276525892914</v>
          </cell>
          <cell r="S2269">
            <v>30</v>
          </cell>
        </row>
        <row r="2270">
          <cell r="K2270">
            <v>-0.22048065431494013</v>
          </cell>
          <cell r="S2270">
            <v>40</v>
          </cell>
        </row>
        <row r="2271">
          <cell r="K2271">
            <v>1.503956125552294</v>
          </cell>
          <cell r="S2271">
            <v>40</v>
          </cell>
        </row>
        <row r="2272">
          <cell r="K2272">
            <v>0.92194640306161213</v>
          </cell>
          <cell r="S2272">
            <v>40</v>
          </cell>
        </row>
        <row r="2273">
          <cell r="K2273">
            <v>-0.74536275933857454</v>
          </cell>
          <cell r="S2273">
            <v>40</v>
          </cell>
        </row>
        <row r="2274">
          <cell r="K2274">
            <v>-1.8818609470055014</v>
          </cell>
          <cell r="S2274">
            <v>40</v>
          </cell>
        </row>
        <row r="2275">
          <cell r="K2275">
            <v>-1.9981447752207513</v>
          </cell>
          <cell r="S2275">
            <v>40</v>
          </cell>
        </row>
        <row r="2276">
          <cell r="K2276">
            <v>-0.46896813147771493</v>
          </cell>
          <cell r="S2276">
            <v>40</v>
          </cell>
        </row>
        <row r="2277">
          <cell r="K2277">
            <v>1.1576527170650217</v>
          </cell>
          <cell r="S2277">
            <v>40</v>
          </cell>
        </row>
        <row r="2278">
          <cell r="K2278">
            <v>-0.3018265882614703</v>
          </cell>
          <cell r="S2278">
            <v>40</v>
          </cell>
        </row>
        <row r="2279">
          <cell r="K2279">
            <v>-0.15544828476914749</v>
          </cell>
          <cell r="S2279">
            <v>40</v>
          </cell>
        </row>
        <row r="2280">
          <cell r="K2280">
            <v>-0.32093058622079224</v>
          </cell>
          <cell r="S2280">
            <v>40</v>
          </cell>
        </row>
        <row r="2281">
          <cell r="K2281">
            <v>2.2035450762591346</v>
          </cell>
          <cell r="S2281">
            <v>40</v>
          </cell>
        </row>
        <row r="2282">
          <cell r="K2282">
            <v>-0.31563465054621626</v>
          </cell>
          <cell r="S2282">
            <v>40</v>
          </cell>
        </row>
        <row r="2283">
          <cell r="K2283">
            <v>-0.28762059255596711</v>
          </cell>
          <cell r="S2283">
            <v>40</v>
          </cell>
        </row>
        <row r="2284">
          <cell r="K2284">
            <v>2.6711817557357054</v>
          </cell>
          <cell r="S2284">
            <v>40</v>
          </cell>
        </row>
        <row r="2285">
          <cell r="K2285">
            <v>-0.52616888105469395</v>
          </cell>
          <cell r="S2285">
            <v>40</v>
          </cell>
        </row>
        <row r="2286">
          <cell r="K2286">
            <v>-0.19513956369976196</v>
          </cell>
          <cell r="S2286">
            <v>40</v>
          </cell>
        </row>
        <row r="2287">
          <cell r="K2287">
            <v>-0.27347964632093397</v>
          </cell>
          <cell r="S2287">
            <v>40</v>
          </cell>
        </row>
        <row r="2288">
          <cell r="K2288">
            <v>-0.51049970298584257</v>
          </cell>
          <cell r="S2288">
            <v>40</v>
          </cell>
        </row>
        <row r="2289">
          <cell r="K2289">
            <v>-0.284607330253417</v>
          </cell>
          <cell r="S2289">
            <v>40</v>
          </cell>
        </row>
        <row r="2290">
          <cell r="K2290">
            <v>-0.55563233229400932</v>
          </cell>
          <cell r="S2290">
            <v>31</v>
          </cell>
        </row>
        <row r="2291">
          <cell r="K2291">
            <v>3.3999178936685834</v>
          </cell>
          <cell r="S2291">
            <v>40</v>
          </cell>
        </row>
        <row r="2292">
          <cell r="K2292">
            <v>0.46377998158057826</v>
          </cell>
          <cell r="S2292">
            <v>40</v>
          </cell>
        </row>
        <row r="2293">
          <cell r="K2293">
            <v>-0.60839639794572531</v>
          </cell>
          <cell r="S2293">
            <v>40</v>
          </cell>
        </row>
        <row r="2294">
          <cell r="K2294">
            <v>-0.55928435032213031</v>
          </cell>
          <cell r="S2294">
            <v>40</v>
          </cell>
        </row>
        <row r="2295">
          <cell r="K2295">
            <v>7.2337878975459304</v>
          </cell>
          <cell r="S2295">
            <v>40</v>
          </cell>
        </row>
        <row r="2296">
          <cell r="K2296">
            <v>-3.549949398558343</v>
          </cell>
          <cell r="S2296">
            <v>40</v>
          </cell>
        </row>
        <row r="2297">
          <cell r="K2297">
            <v>-0.72021376416723437</v>
          </cell>
          <cell r="S2297">
            <v>40</v>
          </cell>
        </row>
        <row r="2298">
          <cell r="K2298">
            <v>4.399227246549569</v>
          </cell>
          <cell r="S2298">
            <v>40</v>
          </cell>
        </row>
        <row r="2299">
          <cell r="K2299">
            <v>4.6019393428390449</v>
          </cell>
          <cell r="S2299">
            <v>40</v>
          </cell>
        </row>
        <row r="2300">
          <cell r="K2300">
            <v>-1.0177999753784901</v>
          </cell>
          <cell r="S2300">
            <v>40</v>
          </cell>
        </row>
        <row r="2301">
          <cell r="K2301">
            <v>-8.8458715021688672E-3</v>
          </cell>
          <cell r="S2301">
            <v>40</v>
          </cell>
        </row>
        <row r="2302">
          <cell r="K2302">
            <v>5.1132922682738072E-2</v>
          </cell>
          <cell r="S2302">
            <v>40</v>
          </cell>
        </row>
        <row r="2303">
          <cell r="K2303">
            <v>55.231874288205091</v>
          </cell>
          <cell r="S2303">
            <v>40</v>
          </cell>
        </row>
        <row r="2304">
          <cell r="K2304">
            <v>-0.38204847928658597</v>
          </cell>
          <cell r="S2304">
            <v>40</v>
          </cell>
        </row>
        <row r="2305">
          <cell r="K2305">
            <v>-0.1891347607816472</v>
          </cell>
          <cell r="S2305">
            <v>40</v>
          </cell>
        </row>
        <row r="2306">
          <cell r="K2306">
            <v>836.68804856357281</v>
          </cell>
          <cell r="S2306">
            <v>40</v>
          </cell>
        </row>
        <row r="2307">
          <cell r="K2307">
            <v>-0.38071895851743354</v>
          </cell>
          <cell r="S2307">
            <v>40</v>
          </cell>
        </row>
        <row r="2308">
          <cell r="K2308">
            <v>-0.33294724355536209</v>
          </cell>
          <cell r="S2308">
            <v>40</v>
          </cell>
        </row>
        <row r="2309">
          <cell r="K2309">
            <v>-0.70142904240009063</v>
          </cell>
          <cell r="S2309">
            <v>40</v>
          </cell>
        </row>
        <row r="2310">
          <cell r="K2310">
            <v>-0.28155479999446265</v>
          </cell>
          <cell r="S2310">
            <v>40</v>
          </cell>
        </row>
        <row r="2311">
          <cell r="K2311">
            <v>142546.93469936581</v>
          </cell>
          <cell r="S2311">
            <v>31</v>
          </cell>
        </row>
        <row r="2312">
          <cell r="K2312">
            <v>3.2975294828027031</v>
          </cell>
          <cell r="S2312">
            <v>40</v>
          </cell>
        </row>
        <row r="2313">
          <cell r="K2313">
            <v>0.21989135356272138</v>
          </cell>
          <cell r="S2313">
            <v>40</v>
          </cell>
        </row>
        <row r="2314">
          <cell r="K2314">
            <v>0.46561252656932239</v>
          </cell>
          <cell r="S2314">
            <v>40</v>
          </cell>
        </row>
        <row r="2315">
          <cell r="K2315">
            <v>-0.28722107915955114</v>
          </cell>
          <cell r="S2315">
            <v>40</v>
          </cell>
        </row>
        <row r="2316">
          <cell r="K2316">
            <v>-0.60585104971125192</v>
          </cell>
          <cell r="S2316">
            <v>40</v>
          </cell>
        </row>
        <row r="2317">
          <cell r="K2317">
            <v>0.89183629982088652</v>
          </cell>
          <cell r="S2317">
            <v>40</v>
          </cell>
        </row>
        <row r="2318">
          <cell r="K2318">
            <v>-0.56293055629687894</v>
          </cell>
          <cell r="S2318">
            <v>40</v>
          </cell>
        </row>
        <row r="2319">
          <cell r="K2319">
            <v>-0.61013437085684474</v>
          </cell>
          <cell r="S2319">
            <v>40</v>
          </cell>
        </row>
        <row r="2320">
          <cell r="K2320">
            <v>7.2843954097097008</v>
          </cell>
          <cell r="S2320">
            <v>40</v>
          </cell>
        </row>
        <row r="2321">
          <cell r="K2321">
            <v>6.5419617107942427</v>
          </cell>
          <cell r="S2321">
            <v>40</v>
          </cell>
        </row>
        <row r="2322">
          <cell r="K2322">
            <v>-3.522772466795665</v>
          </cell>
          <cell r="S2322">
            <v>40</v>
          </cell>
        </row>
        <row r="2323">
          <cell r="K2323">
            <v>-3.2257618335063434</v>
          </cell>
          <cell r="S2323">
            <v>40</v>
          </cell>
        </row>
        <row r="2324">
          <cell r="K2324">
            <v>-0.71748331627459905</v>
          </cell>
          <cell r="S2324">
            <v>40</v>
          </cell>
        </row>
        <row r="2325">
          <cell r="K2325">
            <v>1.0865514964747764</v>
          </cell>
          <cell r="S2325">
            <v>40</v>
          </cell>
        </row>
        <row r="2326">
          <cell r="K2326">
            <v>4.3182279982796663</v>
          </cell>
          <cell r="S2326">
            <v>40</v>
          </cell>
        </row>
        <row r="2327">
          <cell r="K2327">
            <v>3.6329443924855691</v>
          </cell>
          <cell r="S2327">
            <v>40</v>
          </cell>
        </row>
        <row r="2328">
          <cell r="K2328">
            <v>4.5833380102540948</v>
          </cell>
          <cell r="S2328">
            <v>40</v>
          </cell>
        </row>
        <row r="2329">
          <cell r="K2329">
            <v>4.7296883473236733</v>
          </cell>
          <cell r="S2329">
            <v>40</v>
          </cell>
        </row>
        <row r="2330">
          <cell r="K2330">
            <v>-1.0258395117157313</v>
          </cell>
          <cell r="S2330">
            <v>40</v>
          </cell>
        </row>
        <row r="2331">
          <cell r="K2331">
            <v>-0.91116880720249183</v>
          </cell>
          <cell r="S2331">
            <v>40</v>
          </cell>
        </row>
        <row r="2332">
          <cell r="K2332">
            <v>4.9288749322961558E-4</v>
          </cell>
          <cell r="S2332">
            <v>40</v>
          </cell>
        </row>
        <row r="2333">
          <cell r="K2333">
            <v>0.38304665744089961</v>
          </cell>
          <cell r="S2333">
            <v>40</v>
          </cell>
        </row>
        <row r="2334">
          <cell r="K2334">
            <v>1.7533877770393363E-2</v>
          </cell>
          <cell r="S2334">
            <v>40</v>
          </cell>
        </row>
        <row r="2335">
          <cell r="K2335">
            <v>-0.27525949799006333</v>
          </cell>
          <cell r="S2335">
            <v>40</v>
          </cell>
        </row>
        <row r="2336">
          <cell r="K2336">
            <v>2.1507659233133243</v>
          </cell>
          <cell r="S2336">
            <v>40</v>
          </cell>
        </row>
        <row r="2337">
          <cell r="K2337">
            <v>6.4372038330457973E-2</v>
          </cell>
          <cell r="S2337">
            <v>40</v>
          </cell>
        </row>
        <row r="2338">
          <cell r="K2338">
            <v>-0.38787746988477861</v>
          </cell>
          <cell r="S2338">
            <v>40</v>
          </cell>
        </row>
        <row r="2339">
          <cell r="K2339">
            <v>-0.368683290088273</v>
          </cell>
          <cell r="S2339">
            <v>40</v>
          </cell>
        </row>
        <row r="2340">
          <cell r="K2340">
            <v>-0.18870437151405939</v>
          </cell>
          <cell r="S2340">
            <v>40</v>
          </cell>
        </row>
        <row r="2341">
          <cell r="K2341">
            <v>-0.5278035582771643</v>
          </cell>
          <cell r="S2341">
            <v>40</v>
          </cell>
        </row>
        <row r="2342">
          <cell r="K2342">
            <v>8.3431746031388698</v>
          </cell>
          <cell r="S2342">
            <v>40</v>
          </cell>
        </row>
        <row r="2343">
          <cell r="K2343">
            <v>-0.22104626825706208</v>
          </cell>
          <cell r="S2343">
            <v>40</v>
          </cell>
        </row>
        <row r="2344">
          <cell r="K2344">
            <v>-0.17300860410426142</v>
          </cell>
          <cell r="S2344">
            <v>40</v>
          </cell>
        </row>
        <row r="2345">
          <cell r="K2345">
            <v>-0.45643445209944156</v>
          </cell>
          <cell r="S2345">
            <v>40</v>
          </cell>
        </row>
        <row r="2346">
          <cell r="K2346">
            <v>-0.51732068556894173</v>
          </cell>
          <cell r="S2346">
            <v>40</v>
          </cell>
        </row>
        <row r="2347">
          <cell r="K2347">
            <v>-0.13811652460501717</v>
          </cell>
          <cell r="S2347">
            <v>40</v>
          </cell>
        </row>
        <row r="2348">
          <cell r="K2348">
            <v>-0.69290589664700619</v>
          </cell>
          <cell r="S2348">
            <v>40</v>
          </cell>
        </row>
        <row r="2349">
          <cell r="K2349">
            <v>1.5945275069103806</v>
          </cell>
          <cell r="S2349">
            <v>40</v>
          </cell>
        </row>
        <row r="2350">
          <cell r="K2350">
            <v>-0.29509675265042512</v>
          </cell>
          <cell r="S2350">
            <v>40</v>
          </cell>
        </row>
        <row r="2351">
          <cell r="K2351">
            <v>-0.6778666965485598</v>
          </cell>
          <cell r="S2351">
            <v>40</v>
          </cell>
        </row>
        <row r="2352">
          <cell r="K2352">
            <v>86.893483962613729</v>
          </cell>
          <cell r="S2352">
            <v>31</v>
          </cell>
        </row>
        <row r="2353">
          <cell r="K2353">
            <v>1556112.0092018726</v>
          </cell>
          <cell r="S2353">
            <v>32</v>
          </cell>
        </row>
        <row r="2354">
          <cell r="K2354">
            <v>0.43055205650170858</v>
          </cell>
          <cell r="S2354">
            <v>40</v>
          </cell>
        </row>
        <row r="2355">
          <cell r="K2355">
            <v>0.47512966053694672</v>
          </cell>
          <cell r="S2355">
            <v>40</v>
          </cell>
        </row>
        <row r="2356">
          <cell r="K2356">
            <v>-0.61539734811766234</v>
          </cell>
          <cell r="S2356">
            <v>40</v>
          </cell>
        </row>
        <row r="2357">
          <cell r="K2357">
            <v>-0.59138282739317471</v>
          </cell>
          <cell r="S2357">
            <v>40</v>
          </cell>
        </row>
        <row r="2358">
          <cell r="K2358">
            <v>7.1649861537016095</v>
          </cell>
          <cell r="S2358">
            <v>40</v>
          </cell>
        </row>
        <row r="2359">
          <cell r="K2359">
            <v>-3.5120150240120904</v>
          </cell>
          <cell r="S2359">
            <v>40</v>
          </cell>
        </row>
        <row r="2360">
          <cell r="K2360">
            <v>-0.72997952275008882</v>
          </cell>
          <cell r="S2360">
            <v>40</v>
          </cell>
        </row>
        <row r="2361">
          <cell r="K2361">
            <v>4.0122514271829521</v>
          </cell>
          <cell r="S2361">
            <v>40</v>
          </cell>
        </row>
        <row r="2362">
          <cell r="K2362">
            <v>4.5936374732150691</v>
          </cell>
          <cell r="S2362">
            <v>40</v>
          </cell>
        </row>
        <row r="2363">
          <cell r="K2363">
            <v>-1.0256375924550227</v>
          </cell>
          <cell r="S2363">
            <v>40</v>
          </cell>
        </row>
        <row r="2364">
          <cell r="K2364">
            <v>1.7376455965862393E-2</v>
          </cell>
          <cell r="S2364">
            <v>40</v>
          </cell>
        </row>
        <row r="2365">
          <cell r="K2365">
            <v>0.31929250566599149</v>
          </cell>
          <cell r="S2365">
            <v>40</v>
          </cell>
        </row>
        <row r="2366">
          <cell r="K2366">
            <v>56.498432891505978</v>
          </cell>
          <cell r="S2366">
            <v>40</v>
          </cell>
        </row>
        <row r="2367">
          <cell r="K2367">
            <v>-0.45528318557497821</v>
          </cell>
          <cell r="S2367">
            <v>40</v>
          </cell>
        </row>
        <row r="2368">
          <cell r="K2368">
            <v>-0.20166612470652132</v>
          </cell>
          <cell r="S2368">
            <v>40</v>
          </cell>
        </row>
        <row r="2369">
          <cell r="K2369">
            <v>764.0472359659974</v>
          </cell>
          <cell r="S2369">
            <v>40</v>
          </cell>
        </row>
        <row r="2370">
          <cell r="K2370">
            <v>-0.19552840763280541</v>
          </cell>
          <cell r="S2370">
            <v>40</v>
          </cell>
        </row>
        <row r="2371">
          <cell r="K2371">
            <v>-0.60835416594220293</v>
          </cell>
          <cell r="S2371">
            <v>40</v>
          </cell>
        </row>
        <row r="2372">
          <cell r="K2372">
            <v>1273.1469925609417</v>
          </cell>
          <cell r="S2372">
            <v>40</v>
          </cell>
        </row>
        <row r="2373">
          <cell r="K2373">
            <v>-0.32652534350780654</v>
          </cell>
          <cell r="S2373">
            <v>40</v>
          </cell>
        </row>
        <row r="2374">
          <cell r="K2374">
            <v>-0.75035502761917494</v>
          </cell>
          <cell r="S2374">
            <v>33</v>
          </cell>
        </row>
        <row r="2375">
          <cell r="K2375">
            <v>-0.47438761208673502</v>
          </cell>
          <cell r="S2375">
            <v>40</v>
          </cell>
        </row>
        <row r="2376">
          <cell r="K2376">
            <v>-0.23362470715202663</v>
          </cell>
          <cell r="S2376">
            <v>40</v>
          </cell>
        </row>
        <row r="2377">
          <cell r="K2377">
            <v>-0.29204463221057181</v>
          </cell>
          <cell r="S2377">
            <v>40</v>
          </cell>
        </row>
        <row r="2378">
          <cell r="K2378">
            <v>4.192954146448244</v>
          </cell>
          <cell r="S2378">
            <v>40</v>
          </cell>
        </row>
        <row r="2379">
          <cell r="K2379">
            <v>-1.9375510803640459</v>
          </cell>
          <cell r="S2379">
            <v>40</v>
          </cell>
        </row>
        <row r="2380">
          <cell r="K2380">
            <v>4.0994943327642841E-4</v>
          </cell>
          <cell r="S2380">
            <v>40</v>
          </cell>
        </row>
        <row r="2381">
          <cell r="K2381">
            <v>6.6307609431572931</v>
          </cell>
          <cell r="S2381">
            <v>40</v>
          </cell>
        </row>
        <row r="2382">
          <cell r="K2382">
            <v>-1.5037522992875672</v>
          </cell>
          <cell r="S2382">
            <v>40</v>
          </cell>
        </row>
        <row r="2383">
          <cell r="K2383">
            <v>-1.6550434076712675</v>
          </cell>
          <cell r="S2383">
            <v>40</v>
          </cell>
        </row>
        <row r="2384">
          <cell r="K2384">
            <v>0.25615341243089224</v>
          </cell>
          <cell r="S2384">
            <v>40</v>
          </cell>
        </row>
        <row r="2385">
          <cell r="K2385">
            <v>0.39319156614590323</v>
          </cell>
          <cell r="S2385">
            <v>40</v>
          </cell>
        </row>
        <row r="2386">
          <cell r="K2386">
            <v>1.1131397911126202</v>
          </cell>
          <cell r="S2386">
            <v>40</v>
          </cell>
        </row>
        <row r="2387">
          <cell r="K2387">
            <v>-0.39213165648706777</v>
          </cell>
          <cell r="S2387">
            <v>40</v>
          </cell>
        </row>
        <row r="2388">
          <cell r="K2388">
            <v>0.14042786353952555</v>
          </cell>
          <cell r="S2388">
            <v>40</v>
          </cell>
        </row>
        <row r="2389">
          <cell r="K2389">
            <v>194.18908770829069</v>
          </cell>
          <cell r="S2389">
            <v>40</v>
          </cell>
        </row>
        <row r="2390">
          <cell r="K2390">
            <v>-0.40580612418269019</v>
          </cell>
          <cell r="S2390">
            <v>40</v>
          </cell>
        </row>
        <row r="2391">
          <cell r="K2391">
            <v>-2.864652093250255</v>
          </cell>
          <cell r="S2391">
            <v>40</v>
          </cell>
        </row>
        <row r="2392">
          <cell r="K2392">
            <v>-6.506692883160067</v>
          </cell>
          <cell r="S2392">
            <v>40</v>
          </cell>
        </row>
        <row r="2393">
          <cell r="K2393">
            <v>-5.3085645582328862</v>
          </cell>
          <cell r="S2393">
            <v>40</v>
          </cell>
        </row>
        <row r="2394">
          <cell r="K2394">
            <v>22.011519673256338</v>
          </cell>
          <cell r="S2394">
            <v>40</v>
          </cell>
        </row>
        <row r="2395">
          <cell r="K2395">
            <v>-1.1788016332531308</v>
          </cell>
          <cell r="S2395">
            <v>40</v>
          </cell>
        </row>
        <row r="2396">
          <cell r="K2396">
            <v>2.6469596113837611E-2</v>
          </cell>
          <cell r="S2396">
            <v>40</v>
          </cell>
        </row>
        <row r="2397">
          <cell r="K2397">
            <v>-0.37155115853727733</v>
          </cell>
          <cell r="S2397">
            <v>40</v>
          </cell>
        </row>
        <row r="2398">
          <cell r="K2398">
            <v>0.35918081945818903</v>
          </cell>
          <cell r="S2398">
            <v>40</v>
          </cell>
        </row>
        <row r="2399">
          <cell r="K2399">
            <v>0.53874954173872247</v>
          </cell>
          <cell r="S2399">
            <v>40</v>
          </cell>
        </row>
        <row r="2400">
          <cell r="K2400">
            <v>0.4174480957682678</v>
          </cell>
          <cell r="S2400">
            <v>40</v>
          </cell>
        </row>
        <row r="2401">
          <cell r="K2401">
            <v>-1.9864890819291658</v>
          </cell>
          <cell r="S2401">
            <v>40</v>
          </cell>
        </row>
        <row r="2402">
          <cell r="K2402">
            <v>4.9570074833065858</v>
          </cell>
          <cell r="S2402">
            <v>40</v>
          </cell>
        </row>
        <row r="2403">
          <cell r="K2403">
            <v>5.2358414908271893</v>
          </cell>
          <cell r="S2403">
            <v>40</v>
          </cell>
        </row>
        <row r="2404">
          <cell r="K2404">
            <v>5.3701258291649454</v>
          </cell>
          <cell r="S2404">
            <v>40</v>
          </cell>
        </row>
        <row r="2405">
          <cell r="K2405">
            <v>-9.0424672075135784E-2</v>
          </cell>
          <cell r="S2405">
            <v>40</v>
          </cell>
        </row>
        <row r="2406">
          <cell r="K2406">
            <v>0.18647735670952204</v>
          </cell>
          <cell r="S2406">
            <v>40</v>
          </cell>
        </row>
        <row r="2407">
          <cell r="K2407">
            <v>0.30760459932312179</v>
          </cell>
          <cell r="S2407">
            <v>40</v>
          </cell>
        </row>
        <row r="2408">
          <cell r="K2408">
            <v>0.74479910096475943</v>
          </cell>
          <cell r="S2408">
            <v>40</v>
          </cell>
        </row>
        <row r="2409">
          <cell r="K2409">
            <v>3.4262633176539694</v>
          </cell>
          <cell r="S2409">
            <v>40</v>
          </cell>
        </row>
        <row r="2410">
          <cell r="K2410">
            <v>6.9759027029064642</v>
          </cell>
          <cell r="S2410">
            <v>40</v>
          </cell>
        </row>
        <row r="2411">
          <cell r="K2411">
            <v>140.70630067240697</v>
          </cell>
          <cell r="S2411">
            <v>40</v>
          </cell>
        </row>
        <row r="2412">
          <cell r="K2412">
            <v>6.0017471856978215</v>
          </cell>
          <cell r="S2412">
            <v>40</v>
          </cell>
        </row>
        <row r="2413">
          <cell r="K2413">
            <v>-0.94802897362191296</v>
          </cell>
          <cell r="S2413">
            <v>40</v>
          </cell>
        </row>
        <row r="2414">
          <cell r="K2414">
            <v>3.5860559828465899</v>
          </cell>
          <cell r="S2414">
            <v>40</v>
          </cell>
        </row>
        <row r="2415">
          <cell r="K2415">
            <v>-0.438308149883193</v>
          </cell>
          <cell r="S2415">
            <v>40</v>
          </cell>
        </row>
        <row r="2416">
          <cell r="K2416">
            <v>-0.8286575992061217</v>
          </cell>
          <cell r="S2416">
            <v>40</v>
          </cell>
        </row>
        <row r="2417">
          <cell r="K2417">
            <v>0.63001986975498203</v>
          </cell>
          <cell r="S2417">
            <v>40</v>
          </cell>
        </row>
        <row r="2418">
          <cell r="K2418">
            <v>4.4776684294185136</v>
          </cell>
          <cell r="S2418">
            <v>40</v>
          </cell>
        </row>
        <row r="2419">
          <cell r="K2419">
            <v>5.9158474574070032</v>
          </cell>
          <cell r="S2419">
            <v>40</v>
          </cell>
        </row>
        <row r="2420">
          <cell r="K2420">
            <v>-2.7731754230968918E-3</v>
          </cell>
          <cell r="S2420">
            <v>40</v>
          </cell>
        </row>
        <row r="2421">
          <cell r="K2421">
            <v>-0.63884072242115508</v>
          </cell>
          <cell r="S2421">
            <v>40</v>
          </cell>
        </row>
        <row r="2422">
          <cell r="K2422">
            <v>6.4158921193617111</v>
          </cell>
          <cell r="S2422">
            <v>40</v>
          </cell>
        </row>
        <row r="2423">
          <cell r="K2423">
            <v>1.3523196613487378</v>
          </cell>
          <cell r="S2423">
            <v>40</v>
          </cell>
        </row>
        <row r="2424">
          <cell r="K2424">
            <v>3.7573954480009597</v>
          </cell>
          <cell r="S2424">
            <v>40</v>
          </cell>
        </row>
        <row r="2425">
          <cell r="K2425">
            <v>4.6855336003859716</v>
          </cell>
          <cell r="S2425">
            <v>40</v>
          </cell>
        </row>
        <row r="2426">
          <cell r="K2426">
            <v>3.7089937428112167E-2</v>
          </cell>
          <cell r="S2426">
            <v>40</v>
          </cell>
        </row>
        <row r="2427">
          <cell r="K2427">
            <v>-0.40059733175163553</v>
          </cell>
          <cell r="S2427">
            <v>40</v>
          </cell>
        </row>
        <row r="2428">
          <cell r="K2428">
            <v>2.3769539912900592</v>
          </cell>
          <cell r="S2428">
            <v>40</v>
          </cell>
        </row>
        <row r="2429">
          <cell r="K2429">
            <v>4.4555686626151303</v>
          </cell>
          <cell r="S2429">
            <v>40</v>
          </cell>
        </row>
        <row r="2430">
          <cell r="K2430">
            <v>-0.86648263358080013</v>
          </cell>
          <cell r="S2430">
            <v>40</v>
          </cell>
        </row>
        <row r="2431">
          <cell r="K2431">
            <v>1.9338833010923746</v>
          </cell>
          <cell r="S2431">
            <v>40</v>
          </cell>
        </row>
        <row r="2432">
          <cell r="K2432">
            <v>97.990095822724072</v>
          </cell>
          <cell r="S2432">
            <v>40</v>
          </cell>
        </row>
        <row r="2433">
          <cell r="K2433">
            <v>52.026966710216037</v>
          </cell>
          <cell r="S2433">
            <v>40</v>
          </cell>
        </row>
        <row r="2434">
          <cell r="K2434">
            <v>2.70493971445166</v>
          </cell>
          <cell r="S2434">
            <v>40</v>
          </cell>
        </row>
        <row r="2435">
          <cell r="K2435">
            <v>-0.77147378262335908</v>
          </cell>
          <cell r="S2435">
            <v>40</v>
          </cell>
        </row>
        <row r="2436">
          <cell r="K2436">
            <v>5.0439844259829254</v>
          </cell>
          <cell r="S2436">
            <v>40</v>
          </cell>
        </row>
        <row r="2437">
          <cell r="K2437">
            <v>-1.3794959503088491</v>
          </cell>
          <cell r="S2437">
            <v>40</v>
          </cell>
        </row>
        <row r="2438">
          <cell r="K2438">
            <v>0.47678260111872828</v>
          </cell>
          <cell r="S2438">
            <v>40</v>
          </cell>
        </row>
        <row r="2439">
          <cell r="K2439">
            <v>0.76383897046102822</v>
          </cell>
          <cell r="S2439">
            <v>40</v>
          </cell>
        </row>
        <row r="2440">
          <cell r="K2440">
            <v>3.1215500272497652</v>
          </cell>
          <cell r="S2440">
            <v>40</v>
          </cell>
        </row>
        <row r="2441">
          <cell r="K2441">
            <v>4.997721528713293</v>
          </cell>
          <cell r="S2441">
            <v>40</v>
          </cell>
        </row>
        <row r="2442">
          <cell r="K2442">
            <v>1.5791235908009089</v>
          </cell>
          <cell r="S2442">
            <v>40</v>
          </cell>
        </row>
        <row r="2443">
          <cell r="K2443">
            <v>3.5701544182484062</v>
          </cell>
          <cell r="S2443">
            <v>40</v>
          </cell>
        </row>
        <row r="2444">
          <cell r="K2444">
            <v>1.0239114312921953</v>
          </cell>
          <cell r="S2444">
            <v>40</v>
          </cell>
        </row>
        <row r="2445">
          <cell r="K2445">
            <v>6.861168106588841</v>
          </cell>
          <cell r="S2445">
            <v>40</v>
          </cell>
        </row>
        <row r="2446">
          <cell r="K2446">
            <v>6.2615196963920203</v>
          </cell>
          <cell r="S2446">
            <v>40</v>
          </cell>
        </row>
        <row r="2447">
          <cell r="K2447">
            <v>0.55995407408534859</v>
          </cell>
          <cell r="S2447">
            <v>40</v>
          </cell>
        </row>
        <row r="2448">
          <cell r="K2448">
            <v>0.86353408971393442</v>
          </cell>
          <cell r="S2448">
            <v>40</v>
          </cell>
        </row>
        <row r="2449">
          <cell r="K2449">
            <v>1.0884478856699105</v>
          </cell>
          <cell r="S2449">
            <v>40</v>
          </cell>
        </row>
        <row r="2450">
          <cell r="K2450">
            <v>4.2870996878682934</v>
          </cell>
          <cell r="S2450">
            <v>40</v>
          </cell>
        </row>
        <row r="2451">
          <cell r="K2451">
            <v>4.0412502994519173</v>
          </cell>
          <cell r="S2451">
            <v>40</v>
          </cell>
        </row>
        <row r="2452">
          <cell r="K2452">
            <v>4.2116223732551035</v>
          </cell>
          <cell r="S2452">
            <v>40</v>
          </cell>
        </row>
        <row r="2453">
          <cell r="K2453">
            <v>0.71248542454605468</v>
          </cell>
          <cell r="S2453">
            <v>40</v>
          </cell>
        </row>
        <row r="2454">
          <cell r="K2454">
            <v>2.5840036175829901</v>
          </cell>
          <cell r="S2454">
            <v>40</v>
          </cell>
        </row>
        <row r="2455">
          <cell r="K2455">
            <v>2.6610461916446568</v>
          </cell>
          <cell r="S2455">
            <v>40</v>
          </cell>
        </row>
        <row r="2456">
          <cell r="K2456">
            <v>0.84317215737253437</v>
          </cell>
          <cell r="S2456">
            <v>40</v>
          </cell>
        </row>
        <row r="2457">
          <cell r="K2457">
            <v>-1.0195463248003362</v>
          </cell>
          <cell r="S2457">
            <v>40</v>
          </cell>
        </row>
        <row r="2458">
          <cell r="K2458">
            <v>-0.61962771500796965</v>
          </cell>
          <cell r="S2458">
            <v>40</v>
          </cell>
        </row>
        <row r="2459">
          <cell r="K2459">
            <v>1.0624307077762172</v>
          </cell>
          <cell r="S2459">
            <v>40</v>
          </cell>
        </row>
        <row r="2460">
          <cell r="K2460">
            <v>4.3631355274524068</v>
          </cell>
          <cell r="S2460">
            <v>40</v>
          </cell>
        </row>
        <row r="2461">
          <cell r="K2461">
            <v>-0.76086590182412928</v>
          </cell>
          <cell r="S2461">
            <v>40</v>
          </cell>
        </row>
        <row r="2462">
          <cell r="K2462">
            <v>0.3812383938411476</v>
          </cell>
          <cell r="S2462">
            <v>40</v>
          </cell>
        </row>
        <row r="2463">
          <cell r="K2463">
            <v>0.19700542714988536</v>
          </cell>
          <cell r="S2463">
            <v>40</v>
          </cell>
        </row>
        <row r="2464">
          <cell r="K2464">
            <v>-1.9625993696717015</v>
          </cell>
          <cell r="S2464">
            <v>40</v>
          </cell>
        </row>
        <row r="2465">
          <cell r="K2465">
            <v>-1.2827174731713971</v>
          </cell>
          <cell r="S2465">
            <v>40</v>
          </cell>
        </row>
        <row r="2466">
          <cell r="K2466">
            <v>6.2670854220339711</v>
          </cell>
          <cell r="S2466">
            <v>40</v>
          </cell>
        </row>
        <row r="2467">
          <cell r="K2467">
            <v>-1.5682988920164092</v>
          </cell>
          <cell r="S2467">
            <v>40</v>
          </cell>
        </row>
        <row r="2468">
          <cell r="K2468">
            <v>-1.0684039135520862</v>
          </cell>
          <cell r="S2468">
            <v>40</v>
          </cell>
        </row>
        <row r="2469">
          <cell r="K2469">
            <v>-0.42876716047326341</v>
          </cell>
          <cell r="S2469">
            <v>40</v>
          </cell>
        </row>
        <row r="2470">
          <cell r="K2470">
            <v>-1.5318241721348916E-2</v>
          </cell>
          <cell r="S2470">
            <v>40</v>
          </cell>
        </row>
        <row r="2471">
          <cell r="K2471">
            <v>-0.73734392819930494</v>
          </cell>
          <cell r="S2471">
            <v>40</v>
          </cell>
        </row>
        <row r="2472">
          <cell r="K2472">
            <v>-0.65296939194340642</v>
          </cell>
          <cell r="S2472">
            <v>40</v>
          </cell>
        </row>
        <row r="2473">
          <cell r="K2473">
            <v>-0.63337970730147108</v>
          </cell>
          <cell r="S2473">
            <v>40</v>
          </cell>
        </row>
        <row r="2474">
          <cell r="K2474">
            <v>1.5265637237711767</v>
          </cell>
          <cell r="S2474">
            <v>40</v>
          </cell>
        </row>
        <row r="2475">
          <cell r="K2475">
            <v>-0.50927721404662285</v>
          </cell>
          <cell r="S2475">
            <v>40</v>
          </cell>
        </row>
        <row r="2476">
          <cell r="K2476">
            <v>4.910446591702093</v>
          </cell>
          <cell r="S2476">
            <v>40</v>
          </cell>
        </row>
        <row r="2477">
          <cell r="K2477">
            <v>-0.50534649671248544</v>
          </cell>
          <cell r="S2477">
            <v>40</v>
          </cell>
        </row>
        <row r="2478">
          <cell r="K2478">
            <v>28.7250662251782</v>
          </cell>
          <cell r="S2478">
            <v>40</v>
          </cell>
        </row>
        <row r="2479">
          <cell r="K2479">
            <v>-0.22410505159002142</v>
          </cell>
          <cell r="S2479">
            <v>40</v>
          </cell>
        </row>
        <row r="2480">
          <cell r="K2480">
            <v>1.1319103576417098</v>
          </cell>
          <cell r="S2480">
            <v>40</v>
          </cell>
        </row>
        <row r="2481">
          <cell r="K2481">
            <v>103.65345794869836</v>
          </cell>
          <cell r="S2481">
            <v>40</v>
          </cell>
        </row>
        <row r="2482">
          <cell r="K2482">
            <v>0.74651809441309414</v>
          </cell>
          <cell r="S2482">
            <v>40</v>
          </cell>
        </row>
        <row r="2483">
          <cell r="K2483">
            <v>653.34970705632145</v>
          </cell>
          <cell r="S2483">
            <v>40</v>
          </cell>
        </row>
        <row r="2484">
          <cell r="K2484">
            <v>-0.76655555836222333</v>
          </cell>
          <cell r="S2484">
            <v>40</v>
          </cell>
        </row>
        <row r="2485">
          <cell r="K2485">
            <v>-0.81243034743093268</v>
          </cell>
          <cell r="S2485">
            <v>40</v>
          </cell>
        </row>
        <row r="2486">
          <cell r="K2486">
            <v>-1.707121591420715</v>
          </cell>
          <cell r="S2486">
            <v>40</v>
          </cell>
        </row>
        <row r="2487">
          <cell r="K2487">
            <v>3.2056653686795986</v>
          </cell>
          <cell r="S2487">
            <v>40</v>
          </cell>
        </row>
        <row r="2488">
          <cell r="K2488">
            <v>0.22819543182820348</v>
          </cell>
          <cell r="S2488">
            <v>40</v>
          </cell>
        </row>
        <row r="2489">
          <cell r="K2489">
            <v>-4.2566909198368391E-3</v>
          </cell>
          <cell r="S2489">
            <v>40</v>
          </cell>
        </row>
        <row r="2490">
          <cell r="K2490">
            <v>-1.9566752183954579</v>
          </cell>
          <cell r="S2490">
            <v>40</v>
          </cell>
        </row>
        <row r="2491">
          <cell r="K2491">
            <v>-0.39531147295655306</v>
          </cell>
          <cell r="S2491">
            <v>40</v>
          </cell>
        </row>
        <row r="2492">
          <cell r="K2492">
            <v>-1.2695143346923963</v>
          </cell>
          <cell r="S2492">
            <v>40</v>
          </cell>
        </row>
        <row r="2493">
          <cell r="K2493">
            <v>1.4665119889087044</v>
          </cell>
          <cell r="S2493">
            <v>40</v>
          </cell>
        </row>
        <row r="2494">
          <cell r="K2494">
            <v>6.34060646519427</v>
          </cell>
          <cell r="S2494">
            <v>40</v>
          </cell>
        </row>
        <row r="2495">
          <cell r="K2495">
            <v>1.5444741567780553</v>
          </cell>
          <cell r="S2495">
            <v>40</v>
          </cell>
        </row>
        <row r="2496">
          <cell r="K2496">
            <v>-1.5681922060790274</v>
          </cell>
          <cell r="S2496">
            <v>40</v>
          </cell>
        </row>
        <row r="2497">
          <cell r="K2497">
            <v>0.45242505370081049</v>
          </cell>
          <cell r="S2497">
            <v>40</v>
          </cell>
        </row>
        <row r="2498">
          <cell r="K2498">
            <v>-1.0671921551352201</v>
          </cell>
          <cell r="S2498">
            <v>40</v>
          </cell>
        </row>
        <row r="2499">
          <cell r="K2499">
            <v>-1.0138731761519502</v>
          </cell>
          <cell r="S2499">
            <v>40</v>
          </cell>
        </row>
        <row r="2500">
          <cell r="K2500">
            <v>-0.44779747937232972</v>
          </cell>
          <cell r="S2500">
            <v>40</v>
          </cell>
        </row>
        <row r="2501">
          <cell r="K2501">
            <v>0.96609324138432628</v>
          </cell>
          <cell r="S2501">
            <v>40</v>
          </cell>
        </row>
        <row r="2502">
          <cell r="K2502">
            <v>-0.16783383090042178</v>
          </cell>
          <cell r="S2502">
            <v>40</v>
          </cell>
        </row>
        <row r="2503">
          <cell r="K2503">
            <v>-0.86236329224960184</v>
          </cell>
          <cell r="S2503">
            <v>40</v>
          </cell>
        </row>
        <row r="2504">
          <cell r="K2504">
            <v>1.3556281369997381</v>
          </cell>
          <cell r="S2504">
            <v>40</v>
          </cell>
        </row>
        <row r="2505">
          <cell r="K2505">
            <v>10.89166833443838</v>
          </cell>
          <cell r="S2505">
            <v>40</v>
          </cell>
        </row>
        <row r="2506">
          <cell r="K2506">
            <v>-0.65506298576801747</v>
          </cell>
          <cell r="S2506">
            <v>40</v>
          </cell>
        </row>
        <row r="2507">
          <cell r="K2507">
            <v>-0.62922011327504745</v>
          </cell>
          <cell r="S2507">
            <v>40</v>
          </cell>
        </row>
        <row r="2508">
          <cell r="K2508">
            <v>-0.63093433787261488</v>
          </cell>
          <cell r="S2508">
            <v>40</v>
          </cell>
        </row>
        <row r="2509">
          <cell r="K2509">
            <v>-0.79279754874133013</v>
          </cell>
          <cell r="S2509">
            <v>40</v>
          </cell>
        </row>
        <row r="2510">
          <cell r="K2510">
            <v>1.504401990437445</v>
          </cell>
          <cell r="S2510">
            <v>40</v>
          </cell>
        </row>
        <row r="2511">
          <cell r="K2511">
            <v>429.41682115999072</v>
          </cell>
          <cell r="S2511">
            <v>40</v>
          </cell>
        </row>
        <row r="2512">
          <cell r="K2512">
            <v>-0.51987862134091878</v>
          </cell>
          <cell r="S2512">
            <v>40</v>
          </cell>
        </row>
        <row r="2513">
          <cell r="K2513">
            <v>-0.68373737795174427</v>
          </cell>
          <cell r="S2513">
            <v>40</v>
          </cell>
        </row>
        <row r="2514">
          <cell r="K2514">
            <v>6.8791647829786031</v>
          </cell>
          <cell r="S2514">
            <v>40</v>
          </cell>
        </row>
        <row r="2515">
          <cell r="K2515">
            <v>-0.63342031107356711</v>
          </cell>
          <cell r="S2515">
            <v>40</v>
          </cell>
        </row>
        <row r="2516">
          <cell r="K2516">
            <v>-0.50926924878764834</v>
          </cell>
          <cell r="S2516">
            <v>40</v>
          </cell>
        </row>
        <row r="2517">
          <cell r="K2517">
            <v>-0.5916077974183388</v>
          </cell>
          <cell r="S2517">
            <v>40</v>
          </cell>
        </row>
        <row r="2518">
          <cell r="K2518">
            <v>6.2750669209034413</v>
          </cell>
          <cell r="S2518">
            <v>40</v>
          </cell>
        </row>
        <row r="2519">
          <cell r="K2519">
            <v>-0.58407670710877224</v>
          </cell>
          <cell r="S2519">
            <v>40</v>
          </cell>
        </row>
        <row r="2520">
          <cell r="K2520">
            <v>-0.23268207807864269</v>
          </cell>
          <cell r="S2520">
            <v>40</v>
          </cell>
        </row>
        <row r="2521">
          <cell r="K2521">
            <v>-2.0414552714588008</v>
          </cell>
          <cell r="S2521">
            <v>40</v>
          </cell>
        </row>
        <row r="2522">
          <cell r="K2522">
            <v>0.94239658795301984</v>
          </cell>
          <cell r="S2522">
            <v>40</v>
          </cell>
        </row>
        <row r="2523">
          <cell r="K2523">
            <v>-0.85507299958309035</v>
          </cell>
          <cell r="S2523">
            <v>40</v>
          </cell>
        </row>
        <row r="2524">
          <cell r="K2524">
            <v>-0.78382157200951719</v>
          </cell>
          <cell r="S2524">
            <v>40</v>
          </cell>
        </row>
        <row r="2525">
          <cell r="K2525">
            <v>5.9997035047235929</v>
          </cell>
          <cell r="S2525">
            <v>40</v>
          </cell>
        </row>
        <row r="2526">
          <cell r="K2526">
            <v>0.23831020068900255</v>
          </cell>
          <cell r="S2526">
            <v>40</v>
          </cell>
        </row>
        <row r="2527">
          <cell r="K2527">
            <v>0.16390153378153222</v>
          </cell>
          <cell r="S2527">
            <v>40</v>
          </cell>
        </row>
        <row r="2528">
          <cell r="K2528">
            <v>-1.2870058352710851</v>
          </cell>
          <cell r="S2528">
            <v>40</v>
          </cell>
        </row>
        <row r="2529">
          <cell r="K2529">
            <v>6.3455117264437053</v>
          </cell>
          <cell r="S2529">
            <v>40</v>
          </cell>
        </row>
        <row r="2530">
          <cell r="K2530">
            <v>-1.5733741035683886</v>
          </cell>
          <cell r="S2530">
            <v>40</v>
          </cell>
        </row>
        <row r="2531">
          <cell r="K2531">
            <v>-1.0718168965861177</v>
          </cell>
          <cell r="S2531">
            <v>40</v>
          </cell>
        </row>
        <row r="2532">
          <cell r="K2532">
            <v>-0.51825442357332385</v>
          </cell>
          <cell r="S2532">
            <v>40</v>
          </cell>
        </row>
        <row r="2533">
          <cell r="K2533">
            <v>-0.2663745968371819</v>
          </cell>
          <cell r="S2533">
            <v>40</v>
          </cell>
        </row>
        <row r="2534">
          <cell r="K2534">
            <v>1.3470039454646594</v>
          </cell>
          <cell r="S2534">
            <v>40</v>
          </cell>
        </row>
        <row r="2535">
          <cell r="K2535">
            <v>-0.66355367632997975</v>
          </cell>
          <cell r="S2535">
            <v>40</v>
          </cell>
        </row>
        <row r="2536">
          <cell r="K2536">
            <v>-0.63265640662962652</v>
          </cell>
          <cell r="S2536">
            <v>40</v>
          </cell>
        </row>
        <row r="2537">
          <cell r="K2537">
            <v>1.4696595479573837</v>
          </cell>
          <cell r="S2537">
            <v>40</v>
          </cell>
        </row>
        <row r="2538">
          <cell r="K2538">
            <v>10.046806933895047</v>
          </cell>
          <cell r="S2538">
            <v>40</v>
          </cell>
        </row>
        <row r="2539">
          <cell r="K2539">
            <v>181.21475193977449</v>
          </cell>
          <cell r="S2539">
            <v>40</v>
          </cell>
        </row>
        <row r="2540">
          <cell r="K2540">
            <v>-0.52326599978643051</v>
          </cell>
          <cell r="S2540">
            <v>40</v>
          </cell>
        </row>
        <row r="2541">
          <cell r="K2541">
            <v>-0.86333620949718182</v>
          </cell>
          <cell r="S2541">
            <v>40</v>
          </cell>
        </row>
        <row r="2542">
          <cell r="K2542">
            <v>-0.22668084723463758</v>
          </cell>
          <cell r="S2542">
            <v>40</v>
          </cell>
        </row>
        <row r="2543">
          <cell r="K2543">
            <v>-0.56283803529713117</v>
          </cell>
          <cell r="S2543">
            <v>40</v>
          </cell>
        </row>
        <row r="2544">
          <cell r="K2544">
            <v>-0.90031677314440828</v>
          </cell>
          <cell r="S2544">
            <v>40</v>
          </cell>
        </row>
        <row r="2545">
          <cell r="K2545">
            <v>1879.5969187112441</v>
          </cell>
          <cell r="S2545">
            <v>40</v>
          </cell>
        </row>
        <row r="2546">
          <cell r="K2546">
            <v>-0.80682248213834062</v>
          </cell>
          <cell r="S2546">
            <v>40</v>
          </cell>
        </row>
        <row r="2547">
          <cell r="K2547">
            <v>-1.9976824321047808</v>
          </cell>
          <cell r="S2547">
            <v>40</v>
          </cell>
        </row>
        <row r="2548">
          <cell r="K2548">
            <v>-2.0476530761350866</v>
          </cell>
          <cell r="S2548">
            <v>40</v>
          </cell>
        </row>
        <row r="2549">
          <cell r="K2549">
            <v>4.6234448883647614</v>
          </cell>
          <cell r="S2549">
            <v>40</v>
          </cell>
        </row>
        <row r="2550">
          <cell r="K2550">
            <v>-1.7523534603284072</v>
          </cell>
          <cell r="S2550">
            <v>40</v>
          </cell>
        </row>
        <row r="2551">
          <cell r="K2551">
            <v>-1.8749108115665982</v>
          </cell>
          <cell r="S2551">
            <v>40</v>
          </cell>
        </row>
        <row r="2552">
          <cell r="K2552">
            <v>-0.55334055542285188</v>
          </cell>
          <cell r="S2552">
            <v>40</v>
          </cell>
        </row>
        <row r="2553">
          <cell r="K2553">
            <v>0.24746747366845495</v>
          </cell>
          <cell r="S2553">
            <v>40</v>
          </cell>
        </row>
        <row r="2554">
          <cell r="K2554">
            <v>-1.1855481075807466</v>
          </cell>
          <cell r="S2554">
            <v>40</v>
          </cell>
        </row>
        <row r="2555">
          <cell r="K2555">
            <v>0.20091718767333019</v>
          </cell>
          <cell r="S2555">
            <v>40</v>
          </cell>
        </row>
        <row r="2556">
          <cell r="K2556">
            <v>-0.24567167635315459</v>
          </cell>
          <cell r="S2556">
            <v>40</v>
          </cell>
        </row>
        <row r="2557">
          <cell r="K2557">
            <v>-0.18345598720919451</v>
          </cell>
          <cell r="S2557">
            <v>40</v>
          </cell>
        </row>
        <row r="2558">
          <cell r="K2558">
            <v>1.2606546972713564</v>
          </cell>
          <cell r="S2558">
            <v>40</v>
          </cell>
        </row>
        <row r="2559">
          <cell r="K2559">
            <v>0.10333690235785703</v>
          </cell>
          <cell r="S2559">
            <v>40</v>
          </cell>
        </row>
        <row r="2560">
          <cell r="K2560">
            <v>-0.96505938600299579</v>
          </cell>
          <cell r="S2560">
            <v>40</v>
          </cell>
        </row>
        <row r="2561">
          <cell r="K2561">
            <v>0.2511084340802579</v>
          </cell>
          <cell r="S2561">
            <v>40</v>
          </cell>
        </row>
        <row r="2562">
          <cell r="K2562">
            <v>-3.9129111296756252</v>
          </cell>
          <cell r="S2562">
            <v>40</v>
          </cell>
        </row>
        <row r="2563">
          <cell r="K2563">
            <v>0.67815330088406256</v>
          </cell>
          <cell r="S2563">
            <v>40</v>
          </cell>
        </row>
        <row r="2564">
          <cell r="K2564">
            <v>0.10483740716880986</v>
          </cell>
          <cell r="S2564">
            <v>40</v>
          </cell>
        </row>
        <row r="2565">
          <cell r="K2565">
            <v>-0.4967798607529183</v>
          </cell>
          <cell r="S2565">
            <v>40</v>
          </cell>
        </row>
        <row r="2566">
          <cell r="K2566">
            <v>-0.2879809506914125</v>
          </cell>
          <cell r="S2566">
            <v>40</v>
          </cell>
        </row>
        <row r="2567">
          <cell r="K2567">
            <v>0.99777283995434696</v>
          </cell>
          <cell r="S2567">
            <v>40</v>
          </cell>
        </row>
        <row r="2568">
          <cell r="K2568">
            <v>0.32250414501489993</v>
          </cell>
          <cell r="S2568">
            <v>40</v>
          </cell>
        </row>
        <row r="2569">
          <cell r="K2569">
            <v>0.27821666230665437</v>
          </cell>
          <cell r="S2569">
            <v>40</v>
          </cell>
        </row>
        <row r="2570">
          <cell r="K2570">
            <v>-1.5290761181369183</v>
          </cell>
          <cell r="S2570">
            <v>40</v>
          </cell>
        </row>
        <row r="2571">
          <cell r="K2571">
            <v>-1.715597030350501</v>
          </cell>
          <cell r="S2571">
            <v>40</v>
          </cell>
        </row>
        <row r="2572">
          <cell r="K2572">
            <v>-1.9431263957493357</v>
          </cell>
          <cell r="S2572">
            <v>40</v>
          </cell>
        </row>
        <row r="2573">
          <cell r="K2573">
            <v>-0.38062057585905973</v>
          </cell>
          <cell r="S2573">
            <v>40</v>
          </cell>
        </row>
        <row r="2574">
          <cell r="K2574">
            <v>0.6504936065052388</v>
          </cell>
          <cell r="S2574">
            <v>40</v>
          </cell>
        </row>
        <row r="2575">
          <cell r="K2575">
            <v>1.3359317998574907</v>
          </cell>
          <cell r="S2575">
            <v>40</v>
          </cell>
        </row>
        <row r="2576">
          <cell r="K2576">
            <v>0.36472847817922122</v>
          </cell>
          <cell r="S2576">
            <v>40</v>
          </cell>
        </row>
        <row r="2577">
          <cell r="K2577">
            <v>9.1978228615219564</v>
          </cell>
          <cell r="S2577">
            <v>40</v>
          </cell>
        </row>
        <row r="2578">
          <cell r="K2578">
            <v>447.17624500280328</v>
          </cell>
          <cell r="S2578">
            <v>40</v>
          </cell>
        </row>
        <row r="2579">
          <cell r="K2579">
            <v>525.10593596428214</v>
          </cell>
          <cell r="S2579">
            <v>40</v>
          </cell>
        </row>
        <row r="2580">
          <cell r="K2580">
            <v>-0.38951372321618588</v>
          </cell>
          <cell r="S2580">
            <v>40</v>
          </cell>
        </row>
        <row r="2581">
          <cell r="K2581">
            <v>0.71079769902903522</v>
          </cell>
          <cell r="S2581">
            <v>40</v>
          </cell>
        </row>
        <row r="2582">
          <cell r="K2582">
            <v>-0.1937580881485913</v>
          </cell>
          <cell r="S2582">
            <v>40</v>
          </cell>
        </row>
        <row r="2583">
          <cell r="K2583">
            <v>-0.65240653596296105</v>
          </cell>
          <cell r="S2583">
            <v>40</v>
          </cell>
        </row>
        <row r="2584">
          <cell r="K2584">
            <v>3.3807573439952057</v>
          </cell>
          <cell r="S2584">
            <v>40</v>
          </cell>
        </row>
        <row r="2585">
          <cell r="K2585">
            <v>-0.22436033547548964</v>
          </cell>
          <cell r="S2585">
            <v>40</v>
          </cell>
        </row>
        <row r="2586">
          <cell r="K2586">
            <v>5.5317219739016421</v>
          </cell>
          <cell r="S2586">
            <v>40</v>
          </cell>
        </row>
        <row r="2587">
          <cell r="K2587">
            <v>-0.30163941536107708</v>
          </cell>
          <cell r="S2587">
            <v>40</v>
          </cell>
        </row>
        <row r="2588">
          <cell r="K2588">
            <v>-0.74814712071302558</v>
          </cell>
          <cell r="S2588">
            <v>40</v>
          </cell>
        </row>
        <row r="2589">
          <cell r="K2589">
            <v>0.28265078201667065</v>
          </cell>
          <cell r="S2589">
            <v>40</v>
          </cell>
        </row>
        <row r="2590">
          <cell r="K2590">
            <v>7.3361827029408495</v>
          </cell>
          <cell r="S2590">
            <v>40</v>
          </cell>
        </row>
        <row r="2591">
          <cell r="K2591">
            <v>-0.90715584528195048</v>
          </cell>
          <cell r="S2591">
            <v>40</v>
          </cell>
        </row>
        <row r="2592">
          <cell r="K2592">
            <v>3.1844166719650011</v>
          </cell>
          <cell r="S2592">
            <v>40</v>
          </cell>
        </row>
        <row r="2593">
          <cell r="K2593">
            <v>-2.0273919541624674</v>
          </cell>
          <cell r="S2593">
            <v>40</v>
          </cell>
        </row>
        <row r="2594">
          <cell r="K2594">
            <v>-0.66500724971567948</v>
          </cell>
          <cell r="S2594">
            <v>40</v>
          </cell>
        </row>
        <row r="2595">
          <cell r="K2595">
            <v>2.9305333392356339</v>
          </cell>
          <cell r="S2595">
            <v>40</v>
          </cell>
        </row>
        <row r="2596">
          <cell r="K2596">
            <v>-0.23073928350324097</v>
          </cell>
          <cell r="S2596">
            <v>40</v>
          </cell>
        </row>
        <row r="2597">
          <cell r="K2597">
            <v>50.999558465761304</v>
          </cell>
          <cell r="S2597">
            <v>40</v>
          </cell>
        </row>
        <row r="2598">
          <cell r="K2598">
            <v>0.81854884489970237</v>
          </cell>
          <cell r="S2598">
            <v>40</v>
          </cell>
        </row>
        <row r="2599">
          <cell r="K2599">
            <v>3.1212833557172246</v>
          </cell>
          <cell r="S2599">
            <v>40</v>
          </cell>
        </row>
        <row r="2600">
          <cell r="K2600">
            <v>45.080771273511196</v>
          </cell>
          <cell r="S2600">
            <v>40</v>
          </cell>
        </row>
        <row r="2601">
          <cell r="K2601">
            <v>-0.90300488132935186</v>
          </cell>
          <cell r="S2601">
            <v>40</v>
          </cell>
        </row>
        <row r="2602">
          <cell r="K2602">
            <v>-1.258061132026991</v>
          </cell>
          <cell r="S2602">
            <v>40</v>
          </cell>
        </row>
        <row r="2603">
          <cell r="K2603">
            <v>1.0853505038841327</v>
          </cell>
          <cell r="S2603">
            <v>40</v>
          </cell>
        </row>
        <row r="2604">
          <cell r="K2604">
            <v>15.555149817059384</v>
          </cell>
          <cell r="S2604">
            <v>40</v>
          </cell>
        </row>
        <row r="2605">
          <cell r="K2605">
            <v>6.5027864951090406E-2</v>
          </cell>
          <cell r="S2605">
            <v>40</v>
          </cell>
        </row>
        <row r="2606">
          <cell r="K2606">
            <v>0.77223968547954125</v>
          </cell>
          <cell r="S2606">
            <v>40</v>
          </cell>
        </row>
        <row r="2607">
          <cell r="K2607">
            <v>1.7067553452189177</v>
          </cell>
          <cell r="S2607">
            <v>40</v>
          </cell>
        </row>
        <row r="2608">
          <cell r="K2608">
            <v>-0.29932971578431422</v>
          </cell>
          <cell r="S2608">
            <v>40</v>
          </cell>
        </row>
        <row r="2609">
          <cell r="K2609">
            <v>-1.6032665068720893</v>
          </cell>
          <cell r="S2609">
            <v>40</v>
          </cell>
        </row>
        <row r="2610">
          <cell r="K2610">
            <v>4.3893837668052846</v>
          </cell>
          <cell r="S2610">
            <v>40</v>
          </cell>
        </row>
        <row r="2611">
          <cell r="K2611">
            <v>7.3683786535283504</v>
          </cell>
          <cell r="S2611">
            <v>40</v>
          </cell>
        </row>
        <row r="2612">
          <cell r="K2612">
            <v>4.8171523622332169</v>
          </cell>
          <cell r="S2612">
            <v>40</v>
          </cell>
        </row>
        <row r="2613">
          <cell r="K2613">
            <v>5.4067573428856104</v>
          </cell>
          <cell r="S2613">
            <v>40</v>
          </cell>
        </row>
        <row r="2614">
          <cell r="K2614">
            <v>7.4353721069073142</v>
          </cell>
          <cell r="S2614">
            <v>40</v>
          </cell>
        </row>
        <row r="2615">
          <cell r="K2615">
            <v>0.84305613343631136</v>
          </cell>
          <cell r="S2615">
            <v>40</v>
          </cell>
        </row>
        <row r="2616">
          <cell r="K2616">
            <v>1.1779031492274632</v>
          </cell>
          <cell r="S2616">
            <v>40</v>
          </cell>
        </row>
        <row r="2617">
          <cell r="K2617">
            <v>-0.24622092865019241</v>
          </cell>
          <cell r="S2617">
            <v>40</v>
          </cell>
        </row>
        <row r="2618">
          <cell r="K2618">
            <v>4.0358564733142783</v>
          </cell>
          <cell r="S2618">
            <v>40</v>
          </cell>
        </row>
        <row r="2619">
          <cell r="K2619">
            <v>-0.32807667361809278</v>
          </cell>
          <cell r="S2619">
            <v>40</v>
          </cell>
        </row>
        <row r="2620">
          <cell r="K2620">
            <v>4.6621409336468842</v>
          </cell>
          <cell r="S2620">
            <v>40</v>
          </cell>
        </row>
        <row r="2621">
          <cell r="K2621">
            <v>1.6055578828055275</v>
          </cell>
          <cell r="S2621">
            <v>40</v>
          </cell>
        </row>
        <row r="2622">
          <cell r="K2622">
            <v>1.3358573665111682</v>
          </cell>
          <cell r="S2622">
            <v>40</v>
          </cell>
        </row>
        <row r="2623">
          <cell r="K2623">
            <v>-1.2614184773824482</v>
          </cell>
          <cell r="S2623">
            <v>40</v>
          </cell>
        </row>
        <row r="2624">
          <cell r="K2624">
            <v>1.6207705008749929</v>
          </cell>
          <cell r="S2624">
            <v>40</v>
          </cell>
        </row>
        <row r="2625">
          <cell r="K2625">
            <v>-0.77539398577005347</v>
          </cell>
          <cell r="S2625">
            <v>40</v>
          </cell>
        </row>
        <row r="2626">
          <cell r="K2626">
            <v>0.24712780652785835</v>
          </cell>
          <cell r="S2626">
            <v>40</v>
          </cell>
        </row>
        <row r="2627">
          <cell r="K2627">
            <v>-1.4153888417060636E-4</v>
          </cell>
          <cell r="S2627">
            <v>40</v>
          </cell>
        </row>
        <row r="2628">
          <cell r="K2628">
            <v>0.50762300180977415</v>
          </cell>
          <cell r="S2628">
            <v>40</v>
          </cell>
        </row>
        <row r="2629">
          <cell r="K2629">
            <v>-0.72352710168016232</v>
          </cell>
          <cell r="S2629">
            <v>40</v>
          </cell>
        </row>
        <row r="2630">
          <cell r="K2630">
            <v>0.26779949169814499</v>
          </cell>
          <cell r="S2630">
            <v>40</v>
          </cell>
        </row>
        <row r="2631">
          <cell r="K2631">
            <v>0.24975179794968644</v>
          </cell>
          <cell r="S2631">
            <v>40</v>
          </cell>
        </row>
        <row r="2632">
          <cell r="K2632">
            <v>-0.46741286699755397</v>
          </cell>
          <cell r="S2632">
            <v>40</v>
          </cell>
        </row>
        <row r="2633">
          <cell r="K2633">
            <v>0.89989513067456728</v>
          </cell>
          <cell r="S2633">
            <v>40</v>
          </cell>
        </row>
        <row r="2634">
          <cell r="K2634">
            <v>0.53924788418811775</v>
          </cell>
          <cell r="S2634">
            <v>40</v>
          </cell>
        </row>
        <row r="2635">
          <cell r="K2635">
            <v>0.24971897481525912</v>
          </cell>
          <cell r="S2635">
            <v>40</v>
          </cell>
        </row>
        <row r="2636">
          <cell r="K2636">
            <v>-0.5428954998708202</v>
          </cell>
          <cell r="S2636">
            <v>40</v>
          </cell>
        </row>
        <row r="2637">
          <cell r="K2637">
            <v>-0.32483651229317861</v>
          </cell>
          <cell r="S2637">
            <v>40</v>
          </cell>
        </row>
        <row r="2638">
          <cell r="K2638">
            <v>0.76766037734905368</v>
          </cell>
          <cell r="S2638">
            <v>40</v>
          </cell>
        </row>
        <row r="2639">
          <cell r="K2639">
            <v>-0.67651625385069447</v>
          </cell>
          <cell r="S2639">
            <v>40</v>
          </cell>
        </row>
        <row r="2640">
          <cell r="K2640">
            <v>-0.61614304657948493</v>
          </cell>
          <cell r="S2640">
            <v>40</v>
          </cell>
        </row>
        <row r="2641">
          <cell r="K2641">
            <v>10.76168275812654</v>
          </cell>
          <cell r="S2641">
            <v>40</v>
          </cell>
        </row>
        <row r="2642">
          <cell r="K2642">
            <v>7.4299886951400778</v>
          </cell>
          <cell r="S2642">
            <v>40</v>
          </cell>
        </row>
        <row r="2643">
          <cell r="K2643">
            <v>2.2902180064166333</v>
          </cell>
          <cell r="S2643">
            <v>40</v>
          </cell>
        </row>
        <row r="2644">
          <cell r="K2644">
            <v>51.290022180327838</v>
          </cell>
          <cell r="S2644">
            <v>40</v>
          </cell>
        </row>
        <row r="2645">
          <cell r="K2645">
            <v>1.4935513494442771</v>
          </cell>
          <cell r="S2645">
            <v>40</v>
          </cell>
        </row>
        <row r="2646">
          <cell r="K2646">
            <v>-0.87204550874163644</v>
          </cell>
          <cell r="S2646">
            <v>40</v>
          </cell>
        </row>
        <row r="2647">
          <cell r="K2647">
            <v>-0.33909870096227523</v>
          </cell>
          <cell r="S2647">
            <v>40</v>
          </cell>
        </row>
        <row r="2648">
          <cell r="K2648">
            <v>0.90526011779096349</v>
          </cell>
          <cell r="S2648">
            <v>40</v>
          </cell>
        </row>
        <row r="2649">
          <cell r="K2649">
            <v>121.65659892595295</v>
          </cell>
          <cell r="S2649">
            <v>40</v>
          </cell>
        </row>
        <row r="2650">
          <cell r="K2650">
            <v>0.92799639282609847</v>
          </cell>
          <cell r="S2650">
            <v>40</v>
          </cell>
        </row>
        <row r="2651">
          <cell r="K2651">
            <v>-0.75599991671461209</v>
          </cell>
          <cell r="S2651">
            <v>40</v>
          </cell>
        </row>
        <row r="2652">
          <cell r="K2652">
            <v>-0.733465155327784</v>
          </cell>
          <cell r="S2652">
            <v>40</v>
          </cell>
        </row>
        <row r="2653">
          <cell r="K2653">
            <v>-0.91101660047346522</v>
          </cell>
          <cell r="S2653">
            <v>40</v>
          </cell>
        </row>
        <row r="2654">
          <cell r="K2654">
            <v>0.25369315453406921</v>
          </cell>
          <cell r="S2654">
            <v>40</v>
          </cell>
        </row>
        <row r="2655">
          <cell r="K2655">
            <v>0.36833545774078791</v>
          </cell>
          <cell r="S2655">
            <v>40</v>
          </cell>
        </row>
        <row r="2656">
          <cell r="K2656">
            <v>0.51168958481149185</v>
          </cell>
          <cell r="S2656">
            <v>40</v>
          </cell>
        </row>
        <row r="2657">
          <cell r="K2657">
            <v>-0.87128019477977947</v>
          </cell>
          <cell r="S2657">
            <v>40</v>
          </cell>
        </row>
        <row r="2658">
          <cell r="K2658">
            <v>-0.46688566673542531</v>
          </cell>
          <cell r="S2658">
            <v>40</v>
          </cell>
        </row>
        <row r="2659">
          <cell r="K2659">
            <v>0.29132016637676966</v>
          </cell>
          <cell r="S2659">
            <v>40</v>
          </cell>
        </row>
        <row r="2660">
          <cell r="K2660">
            <v>0.93388902627803871</v>
          </cell>
          <cell r="S2660">
            <v>40</v>
          </cell>
        </row>
        <row r="2661">
          <cell r="K2661">
            <v>0.21021996117750097</v>
          </cell>
          <cell r="S2661">
            <v>40</v>
          </cell>
        </row>
        <row r="2662">
          <cell r="K2662">
            <v>0.59003963839986295</v>
          </cell>
          <cell r="S2662">
            <v>40</v>
          </cell>
        </row>
        <row r="2663">
          <cell r="K2663">
            <v>0.12763853292172092</v>
          </cell>
          <cell r="S2663">
            <v>40</v>
          </cell>
        </row>
        <row r="2664">
          <cell r="K2664">
            <v>0.21705423701631366</v>
          </cell>
          <cell r="S2664">
            <v>40</v>
          </cell>
        </row>
        <row r="2665">
          <cell r="K2665">
            <v>0.38312337004113456</v>
          </cell>
          <cell r="S2665">
            <v>40</v>
          </cell>
        </row>
        <row r="2666">
          <cell r="K2666">
            <v>-0.53893852564261802</v>
          </cell>
          <cell r="S2666">
            <v>40</v>
          </cell>
        </row>
        <row r="2667">
          <cell r="K2667">
            <v>3.9679969576032571E-2</v>
          </cell>
          <cell r="S2667">
            <v>40</v>
          </cell>
        </row>
        <row r="2668">
          <cell r="K2668">
            <v>-0.33580584724670542</v>
          </cell>
          <cell r="S2668">
            <v>40</v>
          </cell>
        </row>
        <row r="2669">
          <cell r="K2669">
            <v>0.43302790132577762</v>
          </cell>
          <cell r="S2669">
            <v>40</v>
          </cell>
        </row>
        <row r="2670">
          <cell r="K2670">
            <v>0.76623320067435385</v>
          </cell>
          <cell r="S2670">
            <v>40</v>
          </cell>
        </row>
        <row r="2671">
          <cell r="K2671">
            <v>-0.60787854706605737</v>
          </cell>
          <cell r="S2671">
            <v>40</v>
          </cell>
        </row>
        <row r="2672">
          <cell r="K2672">
            <v>-0.67999661015321922</v>
          </cell>
          <cell r="S2672">
            <v>40</v>
          </cell>
        </row>
        <row r="2673">
          <cell r="K2673">
            <v>16.494628715418735</v>
          </cell>
          <cell r="S2673">
            <v>40</v>
          </cell>
        </row>
        <row r="2674">
          <cell r="K2674">
            <v>-0.62592346595240966</v>
          </cell>
          <cell r="S2674">
            <v>40</v>
          </cell>
        </row>
        <row r="2675">
          <cell r="K2675">
            <v>-0.71253277405463289</v>
          </cell>
          <cell r="S2675">
            <v>40</v>
          </cell>
        </row>
        <row r="2676">
          <cell r="K2676">
            <v>11.299672159463595</v>
          </cell>
          <cell r="S2676">
            <v>40</v>
          </cell>
        </row>
        <row r="2677">
          <cell r="K2677">
            <v>-0.91897890226198653</v>
          </cell>
          <cell r="S2677">
            <v>40</v>
          </cell>
        </row>
        <row r="2678">
          <cell r="K2678">
            <v>7.7452874838878323</v>
          </cell>
          <cell r="S2678">
            <v>40</v>
          </cell>
        </row>
        <row r="2679">
          <cell r="K2679">
            <v>-0.65034156990987135</v>
          </cell>
          <cell r="S2679">
            <v>40</v>
          </cell>
        </row>
        <row r="2680">
          <cell r="K2680">
            <v>3.5821490227450057</v>
          </cell>
          <cell r="S2680">
            <v>40</v>
          </cell>
        </row>
        <row r="2681">
          <cell r="K2681">
            <v>-0.16896403886421724</v>
          </cell>
          <cell r="S2681">
            <v>40</v>
          </cell>
        </row>
        <row r="2682">
          <cell r="K2682">
            <v>44.863916002831346</v>
          </cell>
          <cell r="S2682">
            <v>40</v>
          </cell>
        </row>
        <row r="2683">
          <cell r="K2683">
            <v>-0.59844441762482747</v>
          </cell>
          <cell r="S2683">
            <v>40</v>
          </cell>
        </row>
        <row r="2684">
          <cell r="K2684">
            <v>1.4266056194783214</v>
          </cell>
          <cell r="S2684">
            <v>40</v>
          </cell>
        </row>
        <row r="2685">
          <cell r="K2685">
            <v>-5.0903727896016909E-2</v>
          </cell>
          <cell r="S2685">
            <v>40</v>
          </cell>
        </row>
        <row r="2686">
          <cell r="K2686">
            <v>1.3421367490887939</v>
          </cell>
          <cell r="S2686">
            <v>40</v>
          </cell>
        </row>
        <row r="2687">
          <cell r="K2687">
            <v>-0.26956556029289819</v>
          </cell>
          <cell r="S2687">
            <v>40</v>
          </cell>
        </row>
        <row r="2688">
          <cell r="K2688">
            <v>-1.4105697237909403</v>
          </cell>
          <cell r="S2688">
            <v>40</v>
          </cell>
        </row>
        <row r="2689">
          <cell r="K2689">
            <v>-0.9104392845291911</v>
          </cell>
          <cell r="S2689">
            <v>40</v>
          </cell>
        </row>
        <row r="2690">
          <cell r="K2690">
            <v>0.7453840403458718</v>
          </cell>
          <cell r="S2690">
            <v>40</v>
          </cell>
        </row>
        <row r="2691">
          <cell r="K2691">
            <v>-0.81698519463676877</v>
          </cell>
          <cell r="S2691">
            <v>40</v>
          </cell>
        </row>
        <row r="2692">
          <cell r="K2692">
            <v>-0.75535714148328614</v>
          </cell>
          <cell r="S2692">
            <v>40</v>
          </cell>
        </row>
        <row r="2693">
          <cell r="K2693">
            <v>0.70849887015246327</v>
          </cell>
          <cell r="S2693">
            <v>40</v>
          </cell>
        </row>
        <row r="2694">
          <cell r="K2694">
            <v>0.49049708755109722</v>
          </cell>
          <cell r="S2694">
            <v>40</v>
          </cell>
        </row>
        <row r="2695">
          <cell r="K2695">
            <v>-0.1671376822956481</v>
          </cell>
          <cell r="S2695">
            <v>40</v>
          </cell>
        </row>
        <row r="2696">
          <cell r="K2696">
            <v>0.53844175933059024</v>
          </cell>
          <cell r="S2696">
            <v>40</v>
          </cell>
        </row>
        <row r="2697">
          <cell r="K2697">
            <v>0.58436224506838086</v>
          </cell>
          <cell r="S2697">
            <v>40</v>
          </cell>
        </row>
        <row r="2698">
          <cell r="K2698">
            <v>0.44776736890669278</v>
          </cell>
          <cell r="S2698">
            <v>40</v>
          </cell>
        </row>
        <row r="2699">
          <cell r="K2699">
            <v>-0.58946431922053355</v>
          </cell>
          <cell r="S2699">
            <v>40</v>
          </cell>
        </row>
        <row r="2700">
          <cell r="K2700">
            <v>-0.35702861016366216</v>
          </cell>
          <cell r="S2700">
            <v>40</v>
          </cell>
        </row>
        <row r="2701">
          <cell r="K2701">
            <v>1.2426894626783425</v>
          </cell>
          <cell r="S2701">
            <v>40</v>
          </cell>
        </row>
        <row r="2702">
          <cell r="K2702">
            <v>-0.68313221478360875</v>
          </cell>
          <cell r="S2702">
            <v>40</v>
          </cell>
        </row>
        <row r="2703">
          <cell r="K2703">
            <v>-0.64185220212097971</v>
          </cell>
          <cell r="S2703">
            <v>40</v>
          </cell>
        </row>
        <row r="2704">
          <cell r="K2704">
            <v>34.12541026434819</v>
          </cell>
          <cell r="S2704">
            <v>40</v>
          </cell>
        </row>
        <row r="2705">
          <cell r="K2705">
            <v>245.12584701483595</v>
          </cell>
          <cell r="S2705">
            <v>40</v>
          </cell>
        </row>
        <row r="2706">
          <cell r="K2706">
            <v>6.1013425124567906</v>
          </cell>
          <cell r="S2706">
            <v>40</v>
          </cell>
        </row>
        <row r="2707">
          <cell r="K2707">
            <v>-0.87515598497454317</v>
          </cell>
          <cell r="S2707">
            <v>40</v>
          </cell>
        </row>
        <row r="2708">
          <cell r="K2708">
            <v>51.647031304151312</v>
          </cell>
          <cell r="S2708">
            <v>40</v>
          </cell>
        </row>
        <row r="2709">
          <cell r="K2709">
            <v>51.724167117906227</v>
          </cell>
          <cell r="S2709">
            <v>40</v>
          </cell>
        </row>
        <row r="2710">
          <cell r="K2710">
            <v>-0.21290922059371287</v>
          </cell>
          <cell r="S2710">
            <v>40</v>
          </cell>
        </row>
        <row r="2711">
          <cell r="K2711">
            <v>-0.13326842665526542</v>
          </cell>
          <cell r="S2711">
            <v>40</v>
          </cell>
        </row>
        <row r="2712">
          <cell r="K2712">
            <v>2210.6587897806462</v>
          </cell>
          <cell r="S2712">
            <v>40</v>
          </cell>
        </row>
        <row r="2713">
          <cell r="K2713">
            <v>-0.66983906091135526</v>
          </cell>
          <cell r="S2713">
            <v>40</v>
          </cell>
        </row>
        <row r="2714">
          <cell r="K2714">
            <v>1.0466597070592158</v>
          </cell>
          <cell r="S2714">
            <v>40</v>
          </cell>
        </row>
        <row r="2715">
          <cell r="K2715">
            <v>-2.0812073542269123</v>
          </cell>
          <cell r="S2715">
            <v>40</v>
          </cell>
        </row>
        <row r="2716">
          <cell r="K2716">
            <v>-0.25064325244139785</v>
          </cell>
          <cell r="S2716">
            <v>40</v>
          </cell>
        </row>
        <row r="2717">
          <cell r="K2717">
            <v>-1.7114104873752505</v>
          </cell>
          <cell r="S2717">
            <v>40</v>
          </cell>
        </row>
        <row r="2718">
          <cell r="K2718">
            <v>4.0198910749320955</v>
          </cell>
          <cell r="S2718">
            <v>40</v>
          </cell>
        </row>
        <row r="2719">
          <cell r="K2719">
            <v>3.1992719755961856</v>
          </cell>
          <cell r="S2719">
            <v>40</v>
          </cell>
        </row>
        <row r="2720">
          <cell r="K2720">
            <v>-0.2767188856968642</v>
          </cell>
          <cell r="S2720">
            <v>40</v>
          </cell>
        </row>
        <row r="2721">
          <cell r="K2721">
            <v>-1.2144202794598631</v>
          </cell>
          <cell r="S2721">
            <v>40</v>
          </cell>
        </row>
        <row r="2722">
          <cell r="K2722">
            <v>-0.69199441919108962</v>
          </cell>
          <cell r="S2722">
            <v>40</v>
          </cell>
        </row>
        <row r="2723">
          <cell r="K2723">
            <v>-0.25718325563753197</v>
          </cell>
          <cell r="S2723">
            <v>40</v>
          </cell>
        </row>
        <row r="2724">
          <cell r="K2724">
            <v>-0.17790334188346213</v>
          </cell>
          <cell r="S2724">
            <v>40</v>
          </cell>
        </row>
        <row r="2725">
          <cell r="K2725">
            <v>0.27907629248310778</v>
          </cell>
          <cell r="S2725">
            <v>40</v>
          </cell>
        </row>
        <row r="2726">
          <cell r="K2726">
            <v>0.10347904890836128</v>
          </cell>
          <cell r="S2726">
            <v>40</v>
          </cell>
        </row>
        <row r="2727">
          <cell r="K2727">
            <v>-1.7124479905569407</v>
          </cell>
          <cell r="S2727">
            <v>40</v>
          </cell>
        </row>
        <row r="2728">
          <cell r="K2728">
            <v>87.872327269834486</v>
          </cell>
          <cell r="S2728">
            <v>40</v>
          </cell>
        </row>
        <row r="2729">
          <cell r="K2729">
            <v>-5.870608218226943</v>
          </cell>
          <cell r="S2729">
            <v>40</v>
          </cell>
        </row>
        <row r="2730">
          <cell r="K2730">
            <v>91.090955842396411</v>
          </cell>
          <cell r="S2730">
            <v>40</v>
          </cell>
        </row>
        <row r="2731">
          <cell r="K2731">
            <v>0.63504817084069065</v>
          </cell>
          <cell r="S2731">
            <v>34</v>
          </cell>
        </row>
        <row r="2732">
          <cell r="K2732">
            <v>-0.83660172570080327</v>
          </cell>
          <cell r="S2732">
            <v>40</v>
          </cell>
        </row>
        <row r="2733">
          <cell r="K2733">
            <v>-0.32556305896993587</v>
          </cell>
          <cell r="S2733">
            <v>40</v>
          </cell>
        </row>
        <row r="2734">
          <cell r="K2734">
            <v>-0.36583862889917323</v>
          </cell>
          <cell r="S2734">
            <v>40</v>
          </cell>
        </row>
        <row r="2735">
          <cell r="K2735">
            <v>0.31805620310448118</v>
          </cell>
          <cell r="S2735">
            <v>40</v>
          </cell>
        </row>
        <row r="2736">
          <cell r="K2736">
            <v>6.339096663624546</v>
          </cell>
          <cell r="S2736">
            <v>40</v>
          </cell>
        </row>
        <row r="2737">
          <cell r="K2737">
            <v>0.18603183859444178</v>
          </cell>
          <cell r="S2737">
            <v>40</v>
          </cell>
        </row>
        <row r="2738">
          <cell r="K2738">
            <v>-1.6933267043040807</v>
          </cell>
          <cell r="S2738">
            <v>40</v>
          </cell>
        </row>
        <row r="2739">
          <cell r="K2739">
            <v>5.1041263259400411</v>
          </cell>
          <cell r="S2739">
            <v>40</v>
          </cell>
        </row>
        <row r="2740">
          <cell r="K2740">
            <v>4.7757626650967842</v>
          </cell>
          <cell r="S2740">
            <v>40</v>
          </cell>
        </row>
        <row r="2741">
          <cell r="K2741">
            <v>0.31796456231633563</v>
          </cell>
          <cell r="S2741">
            <v>40</v>
          </cell>
        </row>
        <row r="2742">
          <cell r="K2742">
            <v>3.6635046476044093</v>
          </cell>
          <cell r="S2742">
            <v>40</v>
          </cell>
        </row>
        <row r="2743">
          <cell r="K2743">
            <v>-0.32234370869499063</v>
          </cell>
          <cell r="S2743">
            <v>40</v>
          </cell>
        </row>
        <row r="2744">
          <cell r="K2744">
            <v>686.2547374009398</v>
          </cell>
          <cell r="S2744">
            <v>40</v>
          </cell>
        </row>
        <row r="2745">
          <cell r="K2745">
            <v>-0.46663676096570839</v>
          </cell>
          <cell r="S2745">
            <v>40</v>
          </cell>
        </row>
        <row r="2746">
          <cell r="K2746">
            <v>-0.60533140899455551</v>
          </cell>
          <cell r="S2746">
            <v>40</v>
          </cell>
        </row>
        <row r="2747">
          <cell r="K2747">
            <v>-0.42260503510458941</v>
          </cell>
          <cell r="S2747">
            <v>40</v>
          </cell>
        </row>
        <row r="2748">
          <cell r="K2748">
            <v>5.1482576116520731</v>
          </cell>
          <cell r="S2748">
            <v>40</v>
          </cell>
        </row>
        <row r="2749">
          <cell r="K2749">
            <v>2.7289920016641114</v>
          </cell>
          <cell r="S2749">
            <v>40</v>
          </cell>
        </row>
        <row r="2750">
          <cell r="K2750">
            <v>-0.57996673023490164</v>
          </cell>
          <cell r="S2750">
            <v>40</v>
          </cell>
        </row>
        <row r="2751">
          <cell r="K2751">
            <v>3.8182314759304719</v>
          </cell>
          <cell r="S2751">
            <v>40</v>
          </cell>
        </row>
        <row r="2752">
          <cell r="K2752">
            <v>27.613141694539067</v>
          </cell>
          <cell r="S2752">
            <v>36</v>
          </cell>
        </row>
        <row r="2753">
          <cell r="K2753">
            <v>-0.29130988347975573</v>
          </cell>
          <cell r="S2753">
            <v>40</v>
          </cell>
        </row>
        <row r="2754">
          <cell r="K2754">
            <v>6.836432845835823</v>
          </cell>
          <cell r="S2754">
            <v>40</v>
          </cell>
        </row>
        <row r="2755">
          <cell r="K2755">
            <v>8.5424468605718697</v>
          </cell>
          <cell r="S2755">
            <v>40</v>
          </cell>
        </row>
        <row r="2756">
          <cell r="K2756">
            <v>0.27954823575880383</v>
          </cell>
          <cell r="S2756">
            <v>40</v>
          </cell>
        </row>
        <row r="2757">
          <cell r="K2757">
            <v>1.0638746059048209E-3</v>
          </cell>
          <cell r="S2757">
            <v>40</v>
          </cell>
        </row>
        <row r="2758">
          <cell r="K2758">
            <v>1.1515202906310304E-3</v>
          </cell>
          <cell r="S2758">
            <v>40</v>
          </cell>
        </row>
        <row r="2759">
          <cell r="K2759">
            <v>1.826993207217134</v>
          </cell>
          <cell r="S2759">
            <v>40</v>
          </cell>
        </row>
        <row r="2760">
          <cell r="K2760">
            <v>-2.1357181408630668</v>
          </cell>
          <cell r="S2760">
            <v>40</v>
          </cell>
        </row>
        <row r="2761">
          <cell r="K2761">
            <v>-0.19920756977160764</v>
          </cell>
          <cell r="S2761">
            <v>40</v>
          </cell>
        </row>
        <row r="2762">
          <cell r="K2762">
            <v>2.1334938256188454</v>
          </cell>
          <cell r="S2762">
            <v>40</v>
          </cell>
        </row>
        <row r="2763">
          <cell r="K2763">
            <v>-0.26717289571248537</v>
          </cell>
          <cell r="S2763">
            <v>40</v>
          </cell>
        </row>
        <row r="2764">
          <cell r="K2764">
            <v>-0.31812748489669318</v>
          </cell>
          <cell r="S2764">
            <v>40</v>
          </cell>
        </row>
        <row r="2765">
          <cell r="K2765">
            <v>0.79605231348391892</v>
          </cell>
          <cell r="S2765">
            <v>40</v>
          </cell>
        </row>
        <row r="2766">
          <cell r="K2766">
            <v>1.6254969413411133</v>
          </cell>
          <cell r="S2766">
            <v>40</v>
          </cell>
        </row>
        <row r="2767">
          <cell r="K2767">
            <v>1.4691419155440388</v>
          </cell>
          <cell r="S2767">
            <v>40</v>
          </cell>
        </row>
        <row r="2768">
          <cell r="K2768">
            <v>1.9267111258662004</v>
          </cell>
          <cell r="S2768">
            <v>40</v>
          </cell>
        </row>
        <row r="2769">
          <cell r="K2769">
            <v>-1.1717211512489689</v>
          </cell>
          <cell r="S2769">
            <v>40</v>
          </cell>
        </row>
        <row r="2770">
          <cell r="K2770">
            <v>0.25979806256525589</v>
          </cell>
          <cell r="S2770">
            <v>40</v>
          </cell>
        </row>
        <row r="2771">
          <cell r="K2771">
            <v>14.955156167813584</v>
          </cell>
          <cell r="S2771">
            <v>40</v>
          </cell>
        </row>
        <row r="2772">
          <cell r="K2772">
            <v>-0.11429750144303884</v>
          </cell>
          <cell r="S2772">
            <v>40</v>
          </cell>
        </row>
        <row r="2773">
          <cell r="K2773">
            <v>40.877054377640285</v>
          </cell>
          <cell r="S2773">
            <v>39</v>
          </cell>
        </row>
        <row r="2774">
          <cell r="K2774">
            <v>1.9846649757540136</v>
          </cell>
          <cell r="S2774">
            <v>40</v>
          </cell>
        </row>
        <row r="2775">
          <cell r="K2775">
            <v>-0.35885362946307153</v>
          </cell>
          <cell r="S2775">
            <v>40</v>
          </cell>
        </row>
        <row r="2776">
          <cell r="K2776">
            <v>5.528223982766189</v>
          </cell>
          <cell r="S2776">
            <v>40</v>
          </cell>
        </row>
        <row r="2777">
          <cell r="K2777">
            <v>-1.7935665220137256</v>
          </cell>
          <cell r="S2777">
            <v>40</v>
          </cell>
        </row>
        <row r="2778">
          <cell r="K2778">
            <v>7.4769989533830739</v>
          </cell>
          <cell r="S2778">
            <v>40</v>
          </cell>
        </row>
        <row r="2779">
          <cell r="K2779">
            <v>-2.1153513394825043</v>
          </cell>
          <cell r="S2779">
            <v>40</v>
          </cell>
        </row>
        <row r="2780">
          <cell r="K2780">
            <v>-1.431706698340558</v>
          </cell>
          <cell r="S2780">
            <v>40</v>
          </cell>
        </row>
        <row r="2781">
          <cell r="K2781">
            <v>-1.8287603798525656</v>
          </cell>
          <cell r="S2781">
            <v>40</v>
          </cell>
        </row>
        <row r="2782">
          <cell r="K2782">
            <v>-1.9863738941582973</v>
          </cell>
          <cell r="S2782">
            <v>40</v>
          </cell>
        </row>
        <row r="2783">
          <cell r="K2783">
            <v>1.1558513682433627</v>
          </cell>
          <cell r="S2783">
            <v>40</v>
          </cell>
        </row>
        <row r="2784">
          <cell r="K2784">
            <v>-0.28082917028382437</v>
          </cell>
          <cell r="S2784">
            <v>40</v>
          </cell>
        </row>
        <row r="2785">
          <cell r="K2785">
            <v>-0.33299377031511579</v>
          </cell>
          <cell r="S2785">
            <v>40</v>
          </cell>
        </row>
        <row r="2786">
          <cell r="K2786">
            <v>-0.35945575567943255</v>
          </cell>
          <cell r="S2786">
            <v>40</v>
          </cell>
        </row>
        <row r="2787">
          <cell r="K2787">
            <v>5.4609398159640703</v>
          </cell>
          <cell r="S2787">
            <v>40</v>
          </cell>
        </row>
        <row r="2788">
          <cell r="K2788">
            <v>5.6233918556239146</v>
          </cell>
          <cell r="S2788">
            <v>40</v>
          </cell>
        </row>
        <row r="2789">
          <cell r="K2789">
            <v>1.4876153414924269</v>
          </cell>
          <cell r="S2789">
            <v>40</v>
          </cell>
        </row>
        <row r="2790">
          <cell r="K2790">
            <v>6.6248250522550917E-3</v>
          </cell>
          <cell r="S2790">
            <v>40</v>
          </cell>
        </row>
        <row r="2791">
          <cell r="K2791">
            <v>0.14213285598979114</v>
          </cell>
          <cell r="S2791">
            <v>40</v>
          </cell>
        </row>
        <row r="2792">
          <cell r="K2792">
            <v>-0.65752868868185066</v>
          </cell>
          <cell r="S2792">
            <v>40</v>
          </cell>
        </row>
        <row r="2793">
          <cell r="K2793">
            <v>102.30409778465179</v>
          </cell>
          <cell r="S2793">
            <v>40</v>
          </cell>
        </row>
        <row r="2794">
          <cell r="K2794">
            <v>30.080978262310616</v>
          </cell>
          <cell r="S2794">
            <v>40</v>
          </cell>
        </row>
        <row r="2795">
          <cell r="K2795">
            <v>0.56571920852614821</v>
          </cell>
          <cell r="S2795">
            <v>40</v>
          </cell>
        </row>
        <row r="2796">
          <cell r="K2796">
            <v>-0.70538244076367262</v>
          </cell>
          <cell r="S2796">
            <v>40</v>
          </cell>
        </row>
        <row r="2797">
          <cell r="K2797">
            <v>-0.65677980158764016</v>
          </cell>
          <cell r="S2797">
            <v>40</v>
          </cell>
        </row>
        <row r="2798">
          <cell r="K2798">
            <v>0.50664933522055366</v>
          </cell>
          <cell r="S2798">
            <v>40</v>
          </cell>
        </row>
        <row r="2799">
          <cell r="K2799">
            <v>-0.47684849328989259</v>
          </cell>
          <cell r="S2799">
            <v>40</v>
          </cell>
        </row>
        <row r="2800">
          <cell r="K2800">
            <v>-0.35279898650450198</v>
          </cell>
          <cell r="S2800">
            <v>40</v>
          </cell>
        </row>
        <row r="2801">
          <cell r="K2801">
            <v>0.47148972798959304</v>
          </cell>
          <cell r="S2801">
            <v>40</v>
          </cell>
        </row>
        <row r="2802">
          <cell r="K2802">
            <v>0.26660739066193623</v>
          </cell>
          <cell r="S2802">
            <v>40</v>
          </cell>
        </row>
        <row r="2803">
          <cell r="K2803">
            <v>0.42430148965640041</v>
          </cell>
          <cell r="S2803">
            <v>40</v>
          </cell>
        </row>
        <row r="2804">
          <cell r="K2804">
            <v>-0.41755098877140301</v>
          </cell>
          <cell r="S2804">
            <v>40</v>
          </cell>
        </row>
        <row r="2805">
          <cell r="K2805">
            <v>0.48991897645452681</v>
          </cell>
          <cell r="S2805">
            <v>40</v>
          </cell>
        </row>
        <row r="2806">
          <cell r="K2806">
            <v>7.7183890190882606E-2</v>
          </cell>
          <cell r="S2806">
            <v>40</v>
          </cell>
        </row>
        <row r="2807">
          <cell r="K2807">
            <v>-0.62447817460827992</v>
          </cell>
          <cell r="S2807">
            <v>40</v>
          </cell>
        </row>
        <row r="2808">
          <cell r="K2808">
            <v>143.71532909366891</v>
          </cell>
          <cell r="S2808">
            <v>40</v>
          </cell>
        </row>
        <row r="2809">
          <cell r="K2809">
            <v>0.79350791101238405</v>
          </cell>
          <cell r="S2809">
            <v>40</v>
          </cell>
        </row>
        <row r="2810">
          <cell r="K2810">
            <v>3.6554374007088439</v>
          </cell>
          <cell r="S2810">
            <v>40</v>
          </cell>
        </row>
        <row r="2811">
          <cell r="K2811">
            <v>2.6816445945137066</v>
          </cell>
          <cell r="S2811">
            <v>40</v>
          </cell>
        </row>
        <row r="2812">
          <cell r="K2812">
            <v>-1.3903418558185789</v>
          </cell>
          <cell r="S2812">
            <v>40</v>
          </cell>
        </row>
        <row r="2813">
          <cell r="K2813">
            <v>1.2567521807590782</v>
          </cell>
          <cell r="S2813">
            <v>40</v>
          </cell>
        </row>
        <row r="2814">
          <cell r="K2814">
            <v>-0.28650457175595995</v>
          </cell>
          <cell r="S2814">
            <v>40</v>
          </cell>
        </row>
        <row r="2815">
          <cell r="K2815">
            <v>-0.9052354267245788</v>
          </cell>
          <cell r="S2815">
            <v>40</v>
          </cell>
        </row>
        <row r="2816">
          <cell r="K2816">
            <v>1.005784835419675</v>
          </cell>
          <cell r="S2816">
            <v>40</v>
          </cell>
        </row>
        <row r="2817">
          <cell r="K2817">
            <v>-0.76008559771860928</v>
          </cell>
          <cell r="S2817">
            <v>40</v>
          </cell>
        </row>
        <row r="2818">
          <cell r="K2818">
            <v>-0.71393594307034214</v>
          </cell>
          <cell r="S2818">
            <v>40</v>
          </cell>
        </row>
        <row r="2819">
          <cell r="K2819">
            <v>2.2029998985564281</v>
          </cell>
          <cell r="S2819">
            <v>40</v>
          </cell>
        </row>
        <row r="2820">
          <cell r="K2820">
            <v>-0.66106519745009729</v>
          </cell>
          <cell r="S2820">
            <v>40</v>
          </cell>
        </row>
        <row r="2821">
          <cell r="K2821">
            <v>5.237659516320627</v>
          </cell>
          <cell r="S2821">
            <v>40</v>
          </cell>
        </row>
        <row r="2822">
          <cell r="K2822">
            <v>0.92063869488376138</v>
          </cell>
          <cell r="S2822">
            <v>40</v>
          </cell>
        </row>
        <row r="2823">
          <cell r="K2823">
            <v>0.31151277361849489</v>
          </cell>
          <cell r="S2823">
            <v>40</v>
          </cell>
        </row>
        <row r="2824">
          <cell r="K2824">
            <v>-0.47763193621989064</v>
          </cell>
          <cell r="S2824">
            <v>40</v>
          </cell>
        </row>
        <row r="2825">
          <cell r="K2825">
            <v>0.43306530739669674</v>
          </cell>
          <cell r="S2825">
            <v>40</v>
          </cell>
        </row>
        <row r="2826">
          <cell r="K2826">
            <v>-0.36613836080345491</v>
          </cell>
          <cell r="S2826">
            <v>40</v>
          </cell>
        </row>
        <row r="2827">
          <cell r="K2827">
            <v>5.8286700758448173</v>
          </cell>
          <cell r="S2827">
            <v>40</v>
          </cell>
        </row>
        <row r="2828">
          <cell r="K2828">
            <v>0.4718465341278984</v>
          </cell>
          <cell r="S2828">
            <v>40</v>
          </cell>
        </row>
        <row r="2829">
          <cell r="K2829">
            <v>-0.57253851498934594</v>
          </cell>
          <cell r="S2829">
            <v>40</v>
          </cell>
        </row>
        <row r="2830">
          <cell r="K2830">
            <v>0.35340996110450823</v>
          </cell>
          <cell r="S2830">
            <v>40</v>
          </cell>
        </row>
        <row r="2831">
          <cell r="K2831">
            <v>8.1260278929952093E-2</v>
          </cell>
          <cell r="S2831">
            <v>40</v>
          </cell>
        </row>
        <row r="2832">
          <cell r="K2832">
            <v>0.44542267591374585</v>
          </cell>
          <cell r="S2832">
            <v>40</v>
          </cell>
        </row>
        <row r="2833">
          <cell r="K2833">
            <v>0.42827315775649238</v>
          </cell>
          <cell r="S2833">
            <v>40</v>
          </cell>
        </row>
        <row r="2834">
          <cell r="K2834">
            <v>-0.42430975973473928</v>
          </cell>
          <cell r="S2834">
            <v>40</v>
          </cell>
        </row>
        <row r="2835">
          <cell r="K2835">
            <v>0.43563955996760267</v>
          </cell>
          <cell r="S2835">
            <v>40</v>
          </cell>
        </row>
        <row r="2836">
          <cell r="K2836">
            <v>0.60240709721097785</v>
          </cell>
          <cell r="S2836">
            <v>40</v>
          </cell>
        </row>
        <row r="2837">
          <cell r="K2837">
            <v>-0.22738523535788599</v>
          </cell>
          <cell r="S2837">
            <v>40</v>
          </cell>
        </row>
        <row r="2838">
          <cell r="K2838">
            <v>5.7559462636150152E-2</v>
          </cell>
          <cell r="S2838">
            <v>40</v>
          </cell>
        </row>
        <row r="2839">
          <cell r="K2839">
            <v>-0.35147578226405524</v>
          </cell>
          <cell r="S2839">
            <v>40</v>
          </cell>
        </row>
        <row r="2840">
          <cell r="K2840">
            <v>-0.62872889738880411</v>
          </cell>
          <cell r="S2840">
            <v>40</v>
          </cell>
        </row>
        <row r="2841">
          <cell r="K2841">
            <v>-0.7100222536691928</v>
          </cell>
          <cell r="S2841">
            <v>40</v>
          </cell>
        </row>
        <row r="2842">
          <cell r="K2842">
            <v>173.96344036704562</v>
          </cell>
          <cell r="S2842">
            <v>40</v>
          </cell>
        </row>
        <row r="2843">
          <cell r="K2843">
            <v>-0.99971978482150603</v>
          </cell>
          <cell r="S2843">
            <v>40</v>
          </cell>
        </row>
        <row r="2844">
          <cell r="K2844">
            <v>25.389392034005159</v>
          </cell>
          <cell r="S2844">
            <v>40</v>
          </cell>
        </row>
        <row r="2845">
          <cell r="K2845">
            <v>-1.3121590697364871</v>
          </cell>
          <cell r="S2845">
            <v>40</v>
          </cell>
        </row>
        <row r="2846">
          <cell r="K2846">
            <v>118.61757162599176</v>
          </cell>
          <cell r="S2846">
            <v>40</v>
          </cell>
        </row>
        <row r="2847">
          <cell r="K2847">
            <v>-0.25445177927601115</v>
          </cell>
          <cell r="S2847">
            <v>40</v>
          </cell>
        </row>
        <row r="2848">
          <cell r="K2848">
            <v>-0.31879017753869843</v>
          </cell>
          <cell r="S2848">
            <v>40</v>
          </cell>
        </row>
        <row r="2849">
          <cell r="K2849">
            <v>-1.7293432539219147</v>
          </cell>
          <cell r="S2849">
            <v>40</v>
          </cell>
        </row>
        <row r="2850">
          <cell r="K2850">
            <v>-1.3617842128267406</v>
          </cell>
          <cell r="S2850">
            <v>40</v>
          </cell>
        </row>
        <row r="2851">
          <cell r="K2851">
            <v>-0.48287533219081524</v>
          </cell>
          <cell r="S2851">
            <v>40</v>
          </cell>
        </row>
        <row r="2852">
          <cell r="K2852">
            <v>1.4365811227542458</v>
          </cell>
          <cell r="S2852">
            <v>40</v>
          </cell>
        </row>
        <row r="2853">
          <cell r="K2853">
            <v>-0.29969568119802081</v>
          </cell>
          <cell r="S2853">
            <v>40</v>
          </cell>
        </row>
        <row r="2854">
          <cell r="K2854">
            <v>-1.5415257311711215</v>
          </cell>
          <cell r="S2854">
            <v>40</v>
          </cell>
        </row>
        <row r="2855">
          <cell r="K2855">
            <v>-1.242540170916504</v>
          </cell>
          <cell r="S2855">
            <v>40</v>
          </cell>
        </row>
        <row r="2856">
          <cell r="K2856">
            <v>2.7470143967548962E-4</v>
          </cell>
          <cell r="S2856">
            <v>40</v>
          </cell>
        </row>
        <row r="2857">
          <cell r="K2857">
            <v>-0.57196795251180654</v>
          </cell>
          <cell r="S2857">
            <v>40</v>
          </cell>
        </row>
        <row r="2858">
          <cell r="K2858">
            <v>-9.597818548393192E-5</v>
          </cell>
          <cell r="S2858">
            <v>40</v>
          </cell>
        </row>
        <row r="2859">
          <cell r="K2859">
            <v>-0.71476649034308704</v>
          </cell>
          <cell r="S2859">
            <v>40</v>
          </cell>
        </row>
        <row r="2860">
          <cell r="K2860">
            <v>-0.68103813352037823</v>
          </cell>
          <cell r="S2860">
            <v>40</v>
          </cell>
        </row>
        <row r="2861">
          <cell r="K2861">
            <v>0.48539074730588577</v>
          </cell>
          <cell r="S2861">
            <v>40</v>
          </cell>
        </row>
        <row r="2862">
          <cell r="K2862">
            <v>-0.47196814508140172</v>
          </cell>
          <cell r="S2862">
            <v>40</v>
          </cell>
        </row>
        <row r="2863">
          <cell r="K2863">
            <v>-0.3934079826540372</v>
          </cell>
          <cell r="S2863">
            <v>40</v>
          </cell>
        </row>
        <row r="2864">
          <cell r="K2864">
            <v>0.47804097409552965</v>
          </cell>
          <cell r="S2864">
            <v>40</v>
          </cell>
        </row>
        <row r="2865">
          <cell r="K2865">
            <v>0.26101370468334917</v>
          </cell>
          <cell r="S2865">
            <v>40</v>
          </cell>
        </row>
        <row r="2866">
          <cell r="K2866">
            <v>0.44429600640450617</v>
          </cell>
          <cell r="S2866">
            <v>40</v>
          </cell>
        </row>
        <row r="2867">
          <cell r="K2867">
            <v>-0.43561102424095005</v>
          </cell>
          <cell r="S2867">
            <v>40</v>
          </cell>
        </row>
        <row r="2868">
          <cell r="K2868">
            <v>0.48833906117302273</v>
          </cell>
          <cell r="S2868">
            <v>40</v>
          </cell>
        </row>
        <row r="2869">
          <cell r="K2869">
            <v>0.12498284534907537</v>
          </cell>
          <cell r="S2869">
            <v>40</v>
          </cell>
        </row>
        <row r="2870">
          <cell r="K2870">
            <v>-0.64425629633689263</v>
          </cell>
          <cell r="S2870">
            <v>40</v>
          </cell>
        </row>
        <row r="2871">
          <cell r="K2871">
            <v>221.14797635554945</v>
          </cell>
          <cell r="S2871">
            <v>40</v>
          </cell>
        </row>
        <row r="2872">
          <cell r="K2872">
            <v>-0.6938374858968992</v>
          </cell>
          <cell r="S2872">
            <v>40</v>
          </cell>
        </row>
        <row r="2873">
          <cell r="K2873">
            <v>119.75124455369027</v>
          </cell>
          <cell r="S2873">
            <v>40</v>
          </cell>
        </row>
        <row r="2874">
          <cell r="K2874">
            <v>-0.33295839182459158</v>
          </cell>
          <cell r="S2874">
            <v>40</v>
          </cell>
        </row>
        <row r="2875">
          <cell r="K2875">
            <v>-0.30040793303220387</v>
          </cell>
          <cell r="S2875">
            <v>40</v>
          </cell>
        </row>
        <row r="2876">
          <cell r="K2876">
            <v>84.193878316874077</v>
          </cell>
          <cell r="S2876">
            <v>40</v>
          </cell>
        </row>
        <row r="2877">
          <cell r="K2877">
            <v>-1.1372768855272759</v>
          </cell>
          <cell r="S2877">
            <v>40</v>
          </cell>
        </row>
        <row r="2878">
          <cell r="K2878">
            <v>-1.3137781645748354</v>
          </cell>
          <cell r="S2878">
            <v>40</v>
          </cell>
        </row>
        <row r="2879">
          <cell r="K2879">
            <v>-0.85419985154847666</v>
          </cell>
          <cell r="S2879">
            <v>40</v>
          </cell>
        </row>
        <row r="2880">
          <cell r="K2880">
            <v>49.496336305301199</v>
          </cell>
          <cell r="S2880">
            <v>40</v>
          </cell>
        </row>
        <row r="2881">
          <cell r="K2881">
            <v>-0.75343715476635342</v>
          </cell>
          <cell r="S2881">
            <v>40</v>
          </cell>
        </row>
        <row r="2882">
          <cell r="K2882">
            <v>-2.0078438847685303</v>
          </cell>
          <cell r="S2882">
            <v>40</v>
          </cell>
        </row>
        <row r="2883">
          <cell r="K2883">
            <v>-2.2062834569279342</v>
          </cell>
          <cell r="S2883">
            <v>40</v>
          </cell>
        </row>
        <row r="2884">
          <cell r="K2884">
            <v>-2.3085574187556377</v>
          </cell>
          <cell r="S2884">
            <v>40</v>
          </cell>
        </row>
        <row r="2885">
          <cell r="K2885">
            <v>0.65022805222321511</v>
          </cell>
          <cell r="S2885">
            <v>40</v>
          </cell>
        </row>
        <row r="2886">
          <cell r="K2886">
            <v>-2.0448396238832149</v>
          </cell>
          <cell r="S2886">
            <v>40</v>
          </cell>
        </row>
        <row r="2887">
          <cell r="K2887">
            <v>-2.2161126979099168</v>
          </cell>
          <cell r="S2887">
            <v>40</v>
          </cell>
        </row>
        <row r="2888">
          <cell r="K2888">
            <v>-0.78048144138016051</v>
          </cell>
          <cell r="S2888">
            <v>40</v>
          </cell>
        </row>
        <row r="2889">
          <cell r="K2889">
            <v>-0.39647755351609143</v>
          </cell>
          <cell r="S2889">
            <v>40</v>
          </cell>
        </row>
        <row r="2890">
          <cell r="K2890">
            <v>-0.74071440178444936</v>
          </cell>
          <cell r="S2890">
            <v>40</v>
          </cell>
        </row>
        <row r="2891">
          <cell r="K2891">
            <v>-0.96373601242843343</v>
          </cell>
          <cell r="S2891">
            <v>40</v>
          </cell>
        </row>
        <row r="2892">
          <cell r="K2892">
            <v>-0.89474199600920601</v>
          </cell>
          <cell r="S2892">
            <v>40</v>
          </cell>
        </row>
        <row r="2893">
          <cell r="K2893">
            <v>-0.69086536163790413</v>
          </cell>
          <cell r="S2893">
            <v>40</v>
          </cell>
        </row>
        <row r="2894">
          <cell r="K2894">
            <v>318.07834613818244</v>
          </cell>
          <cell r="S2894">
            <v>40</v>
          </cell>
        </row>
        <row r="2895">
          <cell r="K2895">
            <v>-0.82021720605573534</v>
          </cell>
          <cell r="S2895">
            <v>40</v>
          </cell>
        </row>
        <row r="2896">
          <cell r="K2896">
            <v>-0.72386304853338479</v>
          </cell>
          <cell r="S2896">
            <v>40</v>
          </cell>
        </row>
        <row r="2897">
          <cell r="K2897">
            <v>-0.92157935984233164</v>
          </cell>
          <cell r="S2897">
            <v>40</v>
          </cell>
        </row>
        <row r="2898">
          <cell r="K2898">
            <v>-0.92111085559171857</v>
          </cell>
          <cell r="S2898">
            <v>40</v>
          </cell>
        </row>
        <row r="2899">
          <cell r="K2899">
            <v>-1.210196174039228</v>
          </cell>
          <cell r="S2899">
            <v>40</v>
          </cell>
        </row>
        <row r="2900">
          <cell r="K2900">
            <v>0.71969549821766721</v>
          </cell>
          <cell r="S2900">
            <v>40</v>
          </cell>
        </row>
        <row r="2901">
          <cell r="K2901">
            <v>27.873748192289199</v>
          </cell>
          <cell r="S2901">
            <v>40</v>
          </cell>
        </row>
        <row r="2902">
          <cell r="K2902">
            <v>4.2052928024920597E-2</v>
          </cell>
          <cell r="S2902">
            <v>40</v>
          </cell>
        </row>
        <row r="2903">
          <cell r="K2903">
            <v>0.71454304756116649</v>
          </cell>
          <cell r="S2903">
            <v>40</v>
          </cell>
        </row>
        <row r="2904">
          <cell r="K2904">
            <v>-2.3193222046215913</v>
          </cell>
          <cell r="S2904">
            <v>40</v>
          </cell>
        </row>
        <row r="2905">
          <cell r="K2905">
            <v>-2.3672725699571635</v>
          </cell>
          <cell r="S2905">
            <v>40</v>
          </cell>
        </row>
        <row r="2906">
          <cell r="K2906">
            <v>-0.76410278608738158</v>
          </cell>
          <cell r="S2906">
            <v>40</v>
          </cell>
        </row>
        <row r="2907">
          <cell r="K2907">
            <v>-0.41848603266379814</v>
          </cell>
          <cell r="S2907">
            <v>40</v>
          </cell>
        </row>
        <row r="2908">
          <cell r="K2908">
            <v>0.74211311951336423</v>
          </cell>
          <cell r="S2908">
            <v>40</v>
          </cell>
        </row>
        <row r="2909">
          <cell r="K2909">
            <v>5.4979166458032115E-2</v>
          </cell>
          <cell r="S2909">
            <v>40</v>
          </cell>
        </row>
        <row r="2910">
          <cell r="K2910">
            <v>0.11594627076191731</v>
          </cell>
          <cell r="S2910">
            <v>40</v>
          </cell>
        </row>
        <row r="2911">
          <cell r="K2911">
            <v>1.3130956620416045</v>
          </cell>
          <cell r="S2911">
            <v>40</v>
          </cell>
        </row>
        <row r="2912">
          <cell r="K2912">
            <v>-9.7367082791838269E-2</v>
          </cell>
          <cell r="S2912">
            <v>40</v>
          </cell>
        </row>
        <row r="2913">
          <cell r="K2913">
            <v>-0.16885186875471181</v>
          </cell>
          <cell r="S2913">
            <v>40</v>
          </cell>
        </row>
        <row r="2914">
          <cell r="K2914">
            <v>-0.11635708560242207</v>
          </cell>
          <cell r="S2914">
            <v>40</v>
          </cell>
        </row>
        <row r="2915">
          <cell r="K2915">
            <v>-1.1229807787240735</v>
          </cell>
          <cell r="S2915">
            <v>40</v>
          </cell>
        </row>
        <row r="2916">
          <cell r="K2916">
            <v>-0.89839040152174321</v>
          </cell>
          <cell r="S2916">
            <v>40</v>
          </cell>
        </row>
        <row r="2917">
          <cell r="K2917">
            <v>-0.74414643330833741</v>
          </cell>
          <cell r="S2917">
            <v>40</v>
          </cell>
        </row>
        <row r="2918">
          <cell r="K2918">
            <v>-0.99377744301811055</v>
          </cell>
          <cell r="S2918">
            <v>40</v>
          </cell>
        </row>
        <row r="2919">
          <cell r="K2919">
            <v>-0.46943616379672259</v>
          </cell>
          <cell r="S2919">
            <v>40</v>
          </cell>
        </row>
        <row r="2920">
          <cell r="K2920">
            <v>-0.21344710299866304</v>
          </cell>
          <cell r="S2920">
            <v>40</v>
          </cell>
        </row>
        <row r="2921">
          <cell r="K2921">
            <v>-0.12059672811340183</v>
          </cell>
          <cell r="S2921">
            <v>40</v>
          </cell>
        </row>
        <row r="2922">
          <cell r="K2922">
            <v>-0.7283770052048113</v>
          </cell>
          <cell r="S2922">
            <v>40</v>
          </cell>
        </row>
        <row r="2923">
          <cell r="K2923">
            <v>-0.19065460480822888</v>
          </cell>
          <cell r="S2923">
            <v>40</v>
          </cell>
        </row>
        <row r="2924">
          <cell r="K2924">
            <v>0.40498258113978441</v>
          </cell>
          <cell r="S2924">
            <v>40</v>
          </cell>
        </row>
        <row r="2925">
          <cell r="K2925">
            <v>-2.2911103944865734</v>
          </cell>
          <cell r="S2925">
            <v>40</v>
          </cell>
        </row>
        <row r="2926">
          <cell r="K2926">
            <v>-2.4299166673352968</v>
          </cell>
          <cell r="S2926">
            <v>40</v>
          </cell>
        </row>
        <row r="2927">
          <cell r="K2927">
            <v>1.0067977061179618</v>
          </cell>
          <cell r="S2927">
            <v>40</v>
          </cell>
        </row>
        <row r="2928">
          <cell r="K2928">
            <v>1.1163406314262736</v>
          </cell>
          <cell r="S2928">
            <v>40</v>
          </cell>
        </row>
        <row r="2929">
          <cell r="K2929">
            <v>-2.15246689926609</v>
          </cell>
          <cell r="S2929">
            <v>40</v>
          </cell>
        </row>
        <row r="2930">
          <cell r="K2930">
            <v>-0.39386448073598673</v>
          </cell>
          <cell r="S2930">
            <v>40</v>
          </cell>
        </row>
        <row r="2931">
          <cell r="K2931">
            <v>0.58869786066709695</v>
          </cell>
          <cell r="S2931">
            <v>40</v>
          </cell>
        </row>
        <row r="2932">
          <cell r="K2932">
            <v>2.7301995522088585</v>
          </cell>
          <cell r="S2932">
            <v>40</v>
          </cell>
        </row>
        <row r="2933">
          <cell r="K2933">
            <v>1.8834371476620992</v>
          </cell>
          <cell r="S2933">
            <v>40</v>
          </cell>
        </row>
        <row r="2934">
          <cell r="K2934">
            <v>6.2327087689835867</v>
          </cell>
          <cell r="S2934">
            <v>40</v>
          </cell>
        </row>
        <row r="2935">
          <cell r="K2935">
            <v>5.9970568925884367</v>
          </cell>
          <cell r="S2935">
            <v>40</v>
          </cell>
        </row>
        <row r="2936">
          <cell r="K2936">
            <v>1.0471835672270136</v>
          </cell>
          <cell r="S2936">
            <v>40</v>
          </cell>
        </row>
        <row r="2937">
          <cell r="K2937">
            <v>0.65396553970529603</v>
          </cell>
          <cell r="S2937">
            <v>40</v>
          </cell>
        </row>
        <row r="2938">
          <cell r="K2938">
            <v>3.1924924312447636</v>
          </cell>
          <cell r="S2938">
            <v>40</v>
          </cell>
        </row>
        <row r="2939">
          <cell r="K2939">
            <v>-0.86966012676137849</v>
          </cell>
          <cell r="S2939">
            <v>40</v>
          </cell>
        </row>
        <row r="2940">
          <cell r="K2940">
            <v>5.0658571444671798</v>
          </cell>
          <cell r="S2940">
            <v>40</v>
          </cell>
        </row>
        <row r="2941">
          <cell r="K2941">
            <v>-0.60341057155940192</v>
          </cell>
          <cell r="S2941">
            <v>40</v>
          </cell>
        </row>
        <row r="2942">
          <cell r="K2942">
            <v>0.7492915251459582</v>
          </cell>
          <cell r="S2942">
            <v>40</v>
          </cell>
        </row>
        <row r="2943">
          <cell r="K2943">
            <v>1.1207199838619006</v>
          </cell>
          <cell r="S2943">
            <v>40</v>
          </cell>
        </row>
        <row r="2944">
          <cell r="K2944">
            <v>1.5015041190009197</v>
          </cell>
          <cell r="S2944">
            <v>40</v>
          </cell>
        </row>
        <row r="2945">
          <cell r="K2945">
            <v>-0.35660888369938321</v>
          </cell>
          <cell r="S2945">
            <v>40</v>
          </cell>
        </row>
        <row r="2946">
          <cell r="K2946">
            <v>-0.15271629610044654</v>
          </cell>
          <cell r="S2946">
            <v>40</v>
          </cell>
        </row>
        <row r="2947">
          <cell r="K2947">
            <v>0.99407505997219847</v>
          </cell>
          <cell r="S2947">
            <v>40</v>
          </cell>
        </row>
        <row r="2948">
          <cell r="K2948">
            <v>-0.3707697070256411</v>
          </cell>
          <cell r="S2948">
            <v>40</v>
          </cell>
        </row>
        <row r="2949">
          <cell r="K2949">
            <v>0.49819116197416452</v>
          </cell>
          <cell r="S2949">
            <v>40</v>
          </cell>
        </row>
        <row r="2950">
          <cell r="K2950">
            <v>-0.18706549552304264</v>
          </cell>
          <cell r="S2950">
            <v>40</v>
          </cell>
        </row>
        <row r="2951">
          <cell r="K2951">
            <v>-0.15600304052599523</v>
          </cell>
          <cell r="S2951">
            <v>40</v>
          </cell>
        </row>
        <row r="2952">
          <cell r="K2952">
            <v>-0.22593214326450878</v>
          </cell>
          <cell r="S2952">
            <v>40</v>
          </cell>
        </row>
        <row r="2953">
          <cell r="K2953">
            <v>0.67307622049621718</v>
          </cell>
          <cell r="S2953">
            <v>40</v>
          </cell>
        </row>
        <row r="2954">
          <cell r="K2954">
            <v>-0.27139773056643152</v>
          </cell>
          <cell r="S2954">
            <v>40</v>
          </cell>
        </row>
        <row r="2955">
          <cell r="K2955">
            <v>3.4315141932390172E-2</v>
          </cell>
          <cell r="S2955">
            <v>40</v>
          </cell>
        </row>
        <row r="2956">
          <cell r="K2956">
            <v>-0.29956133206386948</v>
          </cell>
          <cell r="S2956">
            <v>40</v>
          </cell>
        </row>
        <row r="2957">
          <cell r="K2957">
            <v>38.32101289962354</v>
          </cell>
          <cell r="S2957">
            <v>40</v>
          </cell>
        </row>
        <row r="2958">
          <cell r="K2958">
            <v>-0.7334528702201133</v>
          </cell>
          <cell r="S2958">
            <v>40</v>
          </cell>
        </row>
        <row r="2959">
          <cell r="K2959">
            <v>-0.69609889888109111</v>
          </cell>
          <cell r="S2959">
            <v>40</v>
          </cell>
        </row>
        <row r="2960">
          <cell r="K2960">
            <v>-0.70626280675941777</v>
          </cell>
          <cell r="S2960">
            <v>40</v>
          </cell>
        </row>
        <row r="2961">
          <cell r="K2961">
            <v>-0.65129574889895336</v>
          </cell>
          <cell r="S2961">
            <v>40</v>
          </cell>
        </row>
        <row r="2962">
          <cell r="K2962">
            <v>-0.72365665086187603</v>
          </cell>
          <cell r="S2962">
            <v>40</v>
          </cell>
        </row>
        <row r="2963">
          <cell r="K2963">
            <v>0.92944950327198805</v>
          </cell>
          <cell r="S2963">
            <v>40</v>
          </cell>
        </row>
        <row r="2964">
          <cell r="K2964">
            <v>1.189251226649604</v>
          </cell>
          <cell r="S2964">
            <v>40</v>
          </cell>
        </row>
        <row r="2965">
          <cell r="K2965">
            <v>0.91143506805289531</v>
          </cell>
          <cell r="S2965">
            <v>40</v>
          </cell>
        </row>
        <row r="2966">
          <cell r="K2966">
            <v>-0.5455244994897881</v>
          </cell>
          <cell r="S2966">
            <v>40</v>
          </cell>
        </row>
        <row r="2967">
          <cell r="K2967">
            <v>-0.5794356322511508</v>
          </cell>
          <cell r="S2967">
            <v>40</v>
          </cell>
        </row>
        <row r="2968">
          <cell r="K2968">
            <v>-0.47937692124337739</v>
          </cell>
          <cell r="S2968">
            <v>40</v>
          </cell>
        </row>
        <row r="2969">
          <cell r="K2969">
            <v>-0.82341045389836376</v>
          </cell>
          <cell r="S2969">
            <v>40</v>
          </cell>
        </row>
        <row r="2970">
          <cell r="K2970">
            <v>0.16988210841729318</v>
          </cell>
          <cell r="S2970">
            <v>40</v>
          </cell>
        </row>
        <row r="2971">
          <cell r="K2971">
            <v>-0.67081610698595273</v>
          </cell>
          <cell r="S2971">
            <v>40</v>
          </cell>
        </row>
        <row r="2972">
          <cell r="K2972">
            <v>-0.10119206174627528</v>
          </cell>
          <cell r="S2972">
            <v>40</v>
          </cell>
        </row>
        <row r="2973">
          <cell r="K2973">
            <v>0.13511314413561565</v>
          </cell>
          <cell r="S2973">
            <v>40</v>
          </cell>
        </row>
        <row r="2974">
          <cell r="K2974">
            <v>5.8410168282474091E-2</v>
          </cell>
          <cell r="S2974">
            <v>40</v>
          </cell>
        </row>
        <row r="2975">
          <cell r="K2975">
            <v>0.14272154351947672</v>
          </cell>
          <cell r="S2975">
            <v>40</v>
          </cell>
        </row>
        <row r="2976">
          <cell r="K2976">
            <v>0.16313183222428246</v>
          </cell>
          <cell r="S2976">
            <v>40</v>
          </cell>
        </row>
        <row r="2977">
          <cell r="K2977">
            <v>-0.98664430997201702</v>
          </cell>
          <cell r="S2977">
            <v>40</v>
          </cell>
        </row>
        <row r="2978">
          <cell r="K2978">
            <v>83.039279931919936</v>
          </cell>
          <cell r="S2978">
            <v>40</v>
          </cell>
        </row>
        <row r="2979">
          <cell r="K2979">
            <v>94.061729015235002</v>
          </cell>
          <cell r="S2979">
            <v>40</v>
          </cell>
        </row>
        <row r="2980">
          <cell r="K2980">
            <v>201.97521803307822</v>
          </cell>
          <cell r="S2980">
            <v>40</v>
          </cell>
        </row>
        <row r="2981">
          <cell r="K2981">
            <v>7.6137587923979355</v>
          </cell>
          <cell r="S2981">
            <v>40</v>
          </cell>
        </row>
        <row r="2982">
          <cell r="K2982">
            <v>-0.98789124288984731</v>
          </cell>
          <cell r="S2982">
            <v>40</v>
          </cell>
        </row>
        <row r="2983">
          <cell r="K2983">
            <v>-0.88740778996282732</v>
          </cell>
          <cell r="S2983">
            <v>40</v>
          </cell>
        </row>
        <row r="2984">
          <cell r="K2984">
            <v>0.92448690725479199</v>
          </cell>
          <cell r="S2984">
            <v>40</v>
          </cell>
        </row>
        <row r="2985">
          <cell r="K2985">
            <v>8.8701807277977336E-3</v>
          </cell>
          <cell r="S2985">
            <v>40</v>
          </cell>
        </row>
        <row r="2986">
          <cell r="K2986">
            <v>-1.0543717986863714</v>
          </cell>
          <cell r="S2986">
            <v>40</v>
          </cell>
        </row>
        <row r="2987">
          <cell r="K2987">
            <v>0.21473781151607721</v>
          </cell>
          <cell r="S2987">
            <v>40</v>
          </cell>
        </row>
        <row r="2988">
          <cell r="K2988">
            <v>1.304244602247677</v>
          </cell>
          <cell r="S2988">
            <v>40</v>
          </cell>
        </row>
        <row r="2989">
          <cell r="K2989">
            <v>-0.6620760249294112</v>
          </cell>
          <cell r="S2989">
            <v>40</v>
          </cell>
        </row>
        <row r="2990">
          <cell r="K2990">
            <v>-0.54096963053676328</v>
          </cell>
          <cell r="S2990">
            <v>40</v>
          </cell>
        </row>
        <row r="2991">
          <cell r="K2991">
            <v>7.1626998064455583</v>
          </cell>
          <cell r="S2991">
            <v>40</v>
          </cell>
        </row>
        <row r="2992">
          <cell r="K2992">
            <v>1.0216873045704788</v>
          </cell>
          <cell r="S2992">
            <v>40</v>
          </cell>
        </row>
        <row r="2993">
          <cell r="K2993">
            <v>0.13408283004595201</v>
          </cell>
          <cell r="S2993">
            <v>40</v>
          </cell>
        </row>
        <row r="2994">
          <cell r="K2994">
            <v>-0.47031980686726255</v>
          </cell>
          <cell r="S2994">
            <v>40</v>
          </cell>
        </row>
        <row r="2995">
          <cell r="K2995">
            <v>7.5853301148079195</v>
          </cell>
          <cell r="S2995">
            <v>40</v>
          </cell>
        </row>
        <row r="2996">
          <cell r="K2996">
            <v>-0.8426996791944048</v>
          </cell>
          <cell r="S2996">
            <v>40</v>
          </cell>
        </row>
        <row r="2997">
          <cell r="K2997">
            <v>-0.76643270241202377</v>
          </cell>
          <cell r="S2997">
            <v>40</v>
          </cell>
        </row>
        <row r="2998">
          <cell r="K2998">
            <v>3.9165838241337757E-2</v>
          </cell>
          <cell r="S2998">
            <v>40</v>
          </cell>
        </row>
        <row r="2999">
          <cell r="K2999">
            <v>-0.66933842176602099</v>
          </cell>
          <cell r="S2999">
            <v>40</v>
          </cell>
        </row>
        <row r="3000">
          <cell r="K3000">
            <v>0.71795740848810174</v>
          </cell>
          <cell r="S3000">
            <v>40</v>
          </cell>
        </row>
        <row r="3001">
          <cell r="K3001">
            <v>0.20930555101444248</v>
          </cell>
          <cell r="S3001">
            <v>40</v>
          </cell>
        </row>
        <row r="3002">
          <cell r="K3002">
            <v>-4.7502806903204464E-2</v>
          </cell>
          <cell r="S3002">
            <v>40</v>
          </cell>
        </row>
        <row r="3003">
          <cell r="K3003">
            <v>0.65244471288181494</v>
          </cell>
          <cell r="S3003">
            <v>40</v>
          </cell>
        </row>
        <row r="3004">
          <cell r="K3004">
            <v>0.20305498184249401</v>
          </cell>
          <cell r="S3004">
            <v>40</v>
          </cell>
        </row>
        <row r="3005">
          <cell r="K3005">
            <v>-1.5711260183890481</v>
          </cell>
          <cell r="S3005">
            <v>40</v>
          </cell>
        </row>
        <row r="3006">
          <cell r="K3006">
            <v>5.8560149326684893E-2</v>
          </cell>
          <cell r="S3006">
            <v>40</v>
          </cell>
        </row>
        <row r="3007">
          <cell r="K3007">
            <v>-1.6864989142231763</v>
          </cell>
          <cell r="S3007">
            <v>40</v>
          </cell>
        </row>
        <row r="3008">
          <cell r="K3008">
            <v>0.18527159393189072</v>
          </cell>
          <cell r="S3008">
            <v>40</v>
          </cell>
        </row>
        <row r="3009">
          <cell r="K3009">
            <v>-1.1526552861045525</v>
          </cell>
          <cell r="S3009">
            <v>40</v>
          </cell>
        </row>
        <row r="3010">
          <cell r="K3010">
            <v>-0.52655401122268986</v>
          </cell>
          <cell r="S3010">
            <v>40</v>
          </cell>
        </row>
        <row r="3011">
          <cell r="K3011">
            <v>0.73517178043983211</v>
          </cell>
          <cell r="S3011">
            <v>40</v>
          </cell>
        </row>
        <row r="3012">
          <cell r="K3012">
            <v>-0.50642137921083408</v>
          </cell>
          <cell r="S3012">
            <v>40</v>
          </cell>
        </row>
        <row r="3013">
          <cell r="K3013">
            <v>133.7576302334403</v>
          </cell>
          <cell r="S3013">
            <v>40</v>
          </cell>
        </row>
        <row r="3014">
          <cell r="K3014">
            <v>2.7305790067788052</v>
          </cell>
          <cell r="S3014">
            <v>40</v>
          </cell>
        </row>
        <row r="3015">
          <cell r="K3015">
            <v>13.157283556035852</v>
          </cell>
          <cell r="S3015">
            <v>40</v>
          </cell>
        </row>
        <row r="3016">
          <cell r="K3016">
            <v>4.4216647050514633</v>
          </cell>
          <cell r="S3016">
            <v>40</v>
          </cell>
        </row>
        <row r="3017">
          <cell r="K3017">
            <v>-0.41344526459607206</v>
          </cell>
          <cell r="S3017">
            <v>40</v>
          </cell>
        </row>
        <row r="3018">
          <cell r="K3018">
            <v>5.3605888447387073</v>
          </cell>
          <cell r="S3018">
            <v>40</v>
          </cell>
        </row>
        <row r="3019">
          <cell r="K3019">
            <v>-0.54657335167234411</v>
          </cell>
          <cell r="S3019">
            <v>40</v>
          </cell>
        </row>
        <row r="3020">
          <cell r="K3020">
            <v>9.0065985268157647</v>
          </cell>
          <cell r="S3020">
            <v>40</v>
          </cell>
        </row>
        <row r="3021">
          <cell r="K3021">
            <v>-0.49950359748943063</v>
          </cell>
          <cell r="S3021">
            <v>40</v>
          </cell>
        </row>
        <row r="3022">
          <cell r="K3022">
            <v>-0.94662483451077251</v>
          </cell>
          <cell r="S3022">
            <v>40</v>
          </cell>
        </row>
        <row r="3023">
          <cell r="K3023">
            <v>-0.58735616899646492</v>
          </cell>
          <cell r="S3023">
            <v>40</v>
          </cell>
        </row>
        <row r="3024">
          <cell r="K3024">
            <v>-1.0792987181677065</v>
          </cell>
          <cell r="S3024">
            <v>40</v>
          </cell>
        </row>
        <row r="3025">
          <cell r="K3025">
            <v>-0.58426274079707141</v>
          </cell>
          <cell r="S3025">
            <v>40</v>
          </cell>
        </row>
        <row r="3026">
          <cell r="K3026">
            <v>0.96982487665837136</v>
          </cell>
          <cell r="S3026">
            <v>40</v>
          </cell>
        </row>
        <row r="3027">
          <cell r="K3027">
            <v>1.3784084764953968</v>
          </cell>
          <cell r="S3027">
            <v>40</v>
          </cell>
        </row>
        <row r="3028">
          <cell r="K3028">
            <v>-1.0585762879535148</v>
          </cell>
          <cell r="S3028">
            <v>40</v>
          </cell>
        </row>
        <row r="3029">
          <cell r="K3029">
            <v>-0.57829739653149614</v>
          </cell>
          <cell r="S3029">
            <v>40</v>
          </cell>
        </row>
        <row r="3030">
          <cell r="K3030">
            <v>-0.58284874163852196</v>
          </cell>
          <cell r="S3030">
            <v>40</v>
          </cell>
        </row>
        <row r="3031">
          <cell r="K3031">
            <v>-0.52858303247789917</v>
          </cell>
          <cell r="S3031">
            <v>40</v>
          </cell>
        </row>
        <row r="3032">
          <cell r="K3032">
            <v>-0.840875417489093</v>
          </cell>
          <cell r="S3032">
            <v>40</v>
          </cell>
        </row>
        <row r="3033">
          <cell r="K3033">
            <v>-3.572162643024071E-2</v>
          </cell>
          <cell r="S3033">
            <v>40</v>
          </cell>
        </row>
        <row r="3034">
          <cell r="K3034">
            <v>0.54568143753295972</v>
          </cell>
          <cell r="S3034">
            <v>40</v>
          </cell>
        </row>
        <row r="3035">
          <cell r="K3035">
            <v>-0.10225114437572237</v>
          </cell>
          <cell r="S3035">
            <v>40</v>
          </cell>
        </row>
        <row r="3036">
          <cell r="K3036">
            <v>1.4795291436314088E-2</v>
          </cell>
          <cell r="S3036">
            <v>40</v>
          </cell>
        </row>
        <row r="3037">
          <cell r="K3037">
            <v>0.14651503959387727</v>
          </cell>
          <cell r="S3037">
            <v>40</v>
          </cell>
        </row>
        <row r="3038">
          <cell r="K3038">
            <v>0.11972623238576438</v>
          </cell>
          <cell r="S3038">
            <v>40</v>
          </cell>
        </row>
        <row r="3039">
          <cell r="K3039">
            <v>-0.46399877207470741</v>
          </cell>
          <cell r="S3039">
            <v>40</v>
          </cell>
        </row>
        <row r="3040">
          <cell r="K3040">
            <v>-0.12171785155912997</v>
          </cell>
          <cell r="S3040">
            <v>40</v>
          </cell>
        </row>
        <row r="3041">
          <cell r="K3041">
            <v>0.33861016363458135</v>
          </cell>
          <cell r="S3041">
            <v>40</v>
          </cell>
        </row>
        <row r="3042">
          <cell r="K3042">
            <v>7.9521530037508521</v>
          </cell>
          <cell r="S3042">
            <v>40</v>
          </cell>
        </row>
        <row r="3043">
          <cell r="K3043">
            <v>8.6348417407847755</v>
          </cell>
          <cell r="S3043">
            <v>40</v>
          </cell>
        </row>
        <row r="3044">
          <cell r="K3044">
            <v>200.21158214784856</v>
          </cell>
          <cell r="S3044">
            <v>40</v>
          </cell>
        </row>
        <row r="3045">
          <cell r="K3045">
            <v>-0.88737194196184166</v>
          </cell>
          <cell r="S3045">
            <v>40</v>
          </cell>
        </row>
        <row r="3046">
          <cell r="K3046">
            <v>-1.0528414990646331</v>
          </cell>
          <cell r="S3046">
            <v>40</v>
          </cell>
        </row>
        <row r="3047">
          <cell r="K3047">
            <v>-0.52815264523203254</v>
          </cell>
          <cell r="S3047">
            <v>40</v>
          </cell>
        </row>
        <row r="3048">
          <cell r="K3048">
            <v>-0.31646526758678817</v>
          </cell>
          <cell r="S3048">
            <v>40</v>
          </cell>
        </row>
        <row r="3049">
          <cell r="K3049">
            <v>-0.40605114228280426</v>
          </cell>
          <cell r="S3049">
            <v>40</v>
          </cell>
        </row>
        <row r="3050">
          <cell r="K3050">
            <v>-1.990178248454932</v>
          </cell>
          <cell r="S3050">
            <v>40</v>
          </cell>
        </row>
        <row r="3051">
          <cell r="K3051">
            <v>6.1711222305114832</v>
          </cell>
          <cell r="S3051">
            <v>40</v>
          </cell>
        </row>
        <row r="3052">
          <cell r="K3052">
            <v>7.7629946996384227</v>
          </cell>
          <cell r="S3052">
            <v>40</v>
          </cell>
        </row>
        <row r="3053">
          <cell r="K3053">
            <v>-1.8887757871491082</v>
          </cell>
          <cell r="S3053">
            <v>40</v>
          </cell>
        </row>
        <row r="3054">
          <cell r="K3054">
            <v>-2.0285700888122458</v>
          </cell>
          <cell r="S3054">
            <v>40</v>
          </cell>
        </row>
        <row r="3055">
          <cell r="K3055">
            <v>-2.2014851828183164</v>
          </cell>
          <cell r="S3055">
            <v>40</v>
          </cell>
        </row>
        <row r="3056">
          <cell r="K3056">
            <v>-0.21445242330773601</v>
          </cell>
          <cell r="S3056">
            <v>40</v>
          </cell>
        </row>
        <row r="3057">
          <cell r="K3057">
            <v>0.58107136039408502</v>
          </cell>
          <cell r="S3057">
            <v>40</v>
          </cell>
        </row>
        <row r="3058">
          <cell r="K3058">
            <v>6.4200452764140881E-2</v>
          </cell>
          <cell r="S3058">
            <v>40</v>
          </cell>
        </row>
        <row r="3059">
          <cell r="K3059">
            <v>-0.96373272084230521</v>
          </cell>
          <cell r="S3059">
            <v>40</v>
          </cell>
        </row>
        <row r="3060">
          <cell r="K3060">
            <v>-0.91381662687843679</v>
          </cell>
          <cell r="S3060">
            <v>40</v>
          </cell>
        </row>
        <row r="3061">
          <cell r="K3061">
            <v>-0.80740313603479397</v>
          </cell>
          <cell r="S3061">
            <v>40</v>
          </cell>
        </row>
        <row r="3062">
          <cell r="K3062">
            <v>-0.91329757324826077</v>
          </cell>
          <cell r="S3062">
            <v>40</v>
          </cell>
        </row>
        <row r="3063">
          <cell r="K3063">
            <v>-0.82423109977792575</v>
          </cell>
          <cell r="S3063">
            <v>40</v>
          </cell>
        </row>
        <row r="3064">
          <cell r="K3064">
            <v>-0.32884135654712821</v>
          </cell>
          <cell r="S3064">
            <v>40</v>
          </cell>
        </row>
        <row r="3065">
          <cell r="K3065">
            <v>-0.87102668086388468</v>
          </cell>
          <cell r="S3065">
            <v>40</v>
          </cell>
        </row>
        <row r="3066">
          <cell r="K3066">
            <v>-0.53125856952810901</v>
          </cell>
          <cell r="S3066">
            <v>40</v>
          </cell>
        </row>
        <row r="3067">
          <cell r="K3067">
            <v>-0.96308734639877469</v>
          </cell>
          <cell r="S3067">
            <v>40</v>
          </cell>
        </row>
        <row r="3068">
          <cell r="K3068">
            <v>-0.95845857989180894</v>
          </cell>
          <cell r="S3068">
            <v>40</v>
          </cell>
        </row>
        <row r="3069">
          <cell r="K3069">
            <v>-0.93879686935954543</v>
          </cell>
          <cell r="S3069">
            <v>40</v>
          </cell>
        </row>
        <row r="3070">
          <cell r="K3070">
            <v>-0.82827690114759167</v>
          </cell>
          <cell r="S3070">
            <v>40</v>
          </cell>
        </row>
        <row r="3071">
          <cell r="K3071">
            <v>0.19055099165194514</v>
          </cell>
          <cell r="S3071">
            <v>40</v>
          </cell>
        </row>
        <row r="3072">
          <cell r="K3072">
            <v>0.33667788953350336</v>
          </cell>
          <cell r="S3072">
            <v>40</v>
          </cell>
        </row>
        <row r="3073">
          <cell r="K3073">
            <v>-2.3760456786650566</v>
          </cell>
          <cell r="S3073">
            <v>40</v>
          </cell>
        </row>
        <row r="3074">
          <cell r="K3074">
            <v>-3.8411506161576958E-2</v>
          </cell>
          <cell r="S3074">
            <v>40</v>
          </cell>
        </row>
        <row r="3075">
          <cell r="K3075">
            <v>-0.23031689121790921</v>
          </cell>
          <cell r="S3075">
            <v>40</v>
          </cell>
        </row>
        <row r="3076">
          <cell r="K3076">
            <v>-2.2014854386575307</v>
          </cell>
          <cell r="S3076">
            <v>40</v>
          </cell>
        </row>
        <row r="3077">
          <cell r="K3077">
            <v>-1.0721583445613561</v>
          </cell>
          <cell r="S3077">
            <v>40</v>
          </cell>
        </row>
        <row r="3078">
          <cell r="K3078">
            <v>-0.59409414046021369</v>
          </cell>
          <cell r="S3078">
            <v>40</v>
          </cell>
        </row>
        <row r="3079">
          <cell r="K3079">
            <v>-0.6501975537951139</v>
          </cell>
          <cell r="S3079">
            <v>40</v>
          </cell>
        </row>
        <row r="3080">
          <cell r="K3080">
            <v>-7.2413942334957945E-2</v>
          </cell>
          <cell r="S3080">
            <v>40</v>
          </cell>
        </row>
        <row r="3081">
          <cell r="K3081">
            <v>-0.13605066873901375</v>
          </cell>
          <cell r="S3081">
            <v>40</v>
          </cell>
        </row>
        <row r="3082">
          <cell r="K3082">
            <v>0.16808668118624176</v>
          </cell>
          <cell r="S3082">
            <v>40</v>
          </cell>
        </row>
        <row r="3083">
          <cell r="K3083">
            <v>0.22999850879283062</v>
          </cell>
          <cell r="S3083">
            <v>40</v>
          </cell>
        </row>
        <row r="3084">
          <cell r="K3084">
            <v>3.0644114577376765E-2</v>
          </cell>
          <cell r="S3084">
            <v>40</v>
          </cell>
        </row>
        <row r="3085">
          <cell r="K3085">
            <v>-0.51443969309758519</v>
          </cell>
          <cell r="S3085">
            <v>40</v>
          </cell>
        </row>
        <row r="3086">
          <cell r="K3086">
            <v>-0.85580264438763232</v>
          </cell>
          <cell r="S3086">
            <v>40</v>
          </cell>
        </row>
        <row r="3087">
          <cell r="K3087">
            <v>-0.45526312972587024</v>
          </cell>
          <cell r="S3087">
            <v>40</v>
          </cell>
        </row>
        <row r="3088">
          <cell r="K3088">
            <v>-0.48554420051609837</v>
          </cell>
          <cell r="S3088">
            <v>40</v>
          </cell>
        </row>
        <row r="3089">
          <cell r="K3089">
            <v>0.41448211757106967</v>
          </cell>
          <cell r="S3089">
            <v>40</v>
          </cell>
        </row>
        <row r="3090">
          <cell r="K3090">
            <v>-0.22343004920586837</v>
          </cell>
          <cell r="S3090">
            <v>40</v>
          </cell>
        </row>
        <row r="3091">
          <cell r="K3091">
            <v>0.6651561132235424</v>
          </cell>
          <cell r="S3091">
            <v>40</v>
          </cell>
        </row>
        <row r="3092">
          <cell r="K3092">
            <v>-2.1696010306661191</v>
          </cell>
          <cell r="S3092">
            <v>40</v>
          </cell>
        </row>
        <row r="3093">
          <cell r="K3093">
            <v>-2.365367908890978</v>
          </cell>
          <cell r="S3093">
            <v>40</v>
          </cell>
        </row>
        <row r="3094">
          <cell r="K3094">
            <v>-2.6385780945734769</v>
          </cell>
          <cell r="S3094">
            <v>40</v>
          </cell>
        </row>
        <row r="3095">
          <cell r="K3095">
            <v>-2.0588018885075527</v>
          </cell>
          <cell r="S3095">
            <v>40</v>
          </cell>
        </row>
        <row r="3096">
          <cell r="K3096">
            <v>0.91214524782548279</v>
          </cell>
          <cell r="S3096">
            <v>40</v>
          </cell>
        </row>
        <row r="3097">
          <cell r="K3097">
            <v>-2.5164238874628819</v>
          </cell>
          <cell r="S3097">
            <v>40</v>
          </cell>
        </row>
        <row r="3098">
          <cell r="K3098">
            <v>-2.7733569912737017E-2</v>
          </cell>
          <cell r="S3098">
            <v>40</v>
          </cell>
        </row>
        <row r="3099">
          <cell r="K3099">
            <v>1.3345328441891233</v>
          </cell>
          <cell r="S3099">
            <v>40</v>
          </cell>
        </row>
        <row r="3100">
          <cell r="K3100">
            <v>2.2801854994682946</v>
          </cell>
          <cell r="S3100">
            <v>40</v>
          </cell>
        </row>
        <row r="3101">
          <cell r="K3101">
            <v>-0.27838546149272075</v>
          </cell>
          <cell r="S3101">
            <v>40</v>
          </cell>
        </row>
        <row r="3102">
          <cell r="K3102">
            <v>-5.9466422522050838E-2</v>
          </cell>
          <cell r="S3102">
            <v>40</v>
          </cell>
        </row>
        <row r="3103">
          <cell r="K3103">
            <v>-0.32646381198881419</v>
          </cell>
          <cell r="S3103">
            <v>40</v>
          </cell>
        </row>
        <row r="3104">
          <cell r="K3104">
            <v>534.19141489600111</v>
          </cell>
          <cell r="S3104">
            <v>40</v>
          </cell>
        </row>
        <row r="3105">
          <cell r="K3105">
            <v>-0.64869405668736935</v>
          </cell>
          <cell r="S3105">
            <v>40</v>
          </cell>
        </row>
        <row r="3106">
          <cell r="K3106">
            <v>-0.70709565269667396</v>
          </cell>
          <cell r="S3106">
            <v>40</v>
          </cell>
        </row>
        <row r="3107">
          <cell r="K3107">
            <v>-0.64101155496961537</v>
          </cell>
          <cell r="S3107">
            <v>40</v>
          </cell>
        </row>
        <row r="3108">
          <cell r="K3108">
            <v>-0.60399773498525344</v>
          </cell>
          <cell r="S3108">
            <v>40</v>
          </cell>
        </row>
        <row r="3109">
          <cell r="K3109">
            <v>-0.76412059980247227</v>
          </cell>
          <cell r="S3109">
            <v>40</v>
          </cell>
        </row>
        <row r="3110">
          <cell r="K3110">
            <v>6.1021693937300711E-2</v>
          </cell>
          <cell r="S3110">
            <v>40</v>
          </cell>
        </row>
        <row r="3111">
          <cell r="K3111">
            <v>-5.9475329594815491E-3</v>
          </cell>
          <cell r="S3111">
            <v>40</v>
          </cell>
        </row>
        <row r="3112">
          <cell r="K3112">
            <v>0.19166938952552864</v>
          </cell>
          <cell r="S3112">
            <v>40</v>
          </cell>
        </row>
        <row r="3113">
          <cell r="K3113">
            <v>-0.96167860331945543</v>
          </cell>
          <cell r="S3113">
            <v>40</v>
          </cell>
        </row>
        <row r="3114">
          <cell r="K3114">
            <v>-0.93132640538483868</v>
          </cell>
          <cell r="S3114">
            <v>40</v>
          </cell>
        </row>
        <row r="3115">
          <cell r="K3115">
            <v>-0.93014587058729703</v>
          </cell>
          <cell r="S3115">
            <v>40</v>
          </cell>
        </row>
        <row r="3116">
          <cell r="K3116">
            <v>-0.8545540265274344</v>
          </cell>
          <cell r="S3116">
            <v>40</v>
          </cell>
        </row>
        <row r="3117">
          <cell r="K3117">
            <v>-0.82701601791881174</v>
          </cell>
          <cell r="S3117">
            <v>40</v>
          </cell>
        </row>
        <row r="3118">
          <cell r="K3118">
            <v>-0.65903736284523662</v>
          </cell>
          <cell r="S3118">
            <v>40</v>
          </cell>
        </row>
        <row r="3119">
          <cell r="K3119">
            <v>0.12476370779635836</v>
          </cell>
          <cell r="S3119">
            <v>40</v>
          </cell>
        </row>
        <row r="3120">
          <cell r="K3120">
            <v>1.131215796594923</v>
          </cell>
          <cell r="S3120">
            <v>40</v>
          </cell>
        </row>
        <row r="3121">
          <cell r="K3121">
            <v>1.251753899489952</v>
          </cell>
          <cell r="S3121">
            <v>40</v>
          </cell>
        </row>
        <row r="3122">
          <cell r="K3122">
            <v>8.5371345349903538E-2</v>
          </cell>
          <cell r="S3122">
            <v>40</v>
          </cell>
        </row>
        <row r="3123">
          <cell r="K3123">
            <v>4.7617332304284998E-2</v>
          </cell>
          <cell r="S3123">
            <v>40</v>
          </cell>
        </row>
        <row r="3124">
          <cell r="K3124">
            <v>-0.32973852637989648</v>
          </cell>
          <cell r="S3124">
            <v>40</v>
          </cell>
        </row>
        <row r="3125">
          <cell r="K3125">
            <v>27.178559429511704</v>
          </cell>
          <cell r="S3125">
            <v>40</v>
          </cell>
        </row>
        <row r="3126">
          <cell r="K3126">
            <v>-0.67083556902741215</v>
          </cell>
          <cell r="S3126">
            <v>40</v>
          </cell>
        </row>
        <row r="3127">
          <cell r="K3127">
            <v>-0.56891157506333867</v>
          </cell>
          <cell r="S3127">
            <v>40</v>
          </cell>
        </row>
        <row r="3128">
          <cell r="K3128">
            <v>-0.65788010521075535</v>
          </cell>
          <cell r="S3128">
            <v>40</v>
          </cell>
        </row>
        <row r="3129">
          <cell r="K3129">
            <v>-0.57060437251842699</v>
          </cell>
          <cell r="S3129">
            <v>40</v>
          </cell>
        </row>
        <row r="3130">
          <cell r="K3130">
            <v>-0.45430593706998668</v>
          </cell>
          <cell r="S3130">
            <v>40</v>
          </cell>
        </row>
        <row r="3131">
          <cell r="K3131">
            <v>0.4703626911514433</v>
          </cell>
          <cell r="S3131">
            <v>40</v>
          </cell>
        </row>
        <row r="3132">
          <cell r="K3132">
            <v>0.1341207522988983</v>
          </cell>
          <cell r="S3132">
            <v>40</v>
          </cell>
        </row>
        <row r="3133">
          <cell r="K3133">
            <v>-1.0923896717959041</v>
          </cell>
          <cell r="S3133">
            <v>40</v>
          </cell>
        </row>
        <row r="3134">
          <cell r="K3134">
            <v>-0.77918678916632422</v>
          </cell>
          <cell r="S3134">
            <v>40</v>
          </cell>
        </row>
        <row r="3135">
          <cell r="K3135">
            <v>-0.63026596887159658</v>
          </cell>
          <cell r="S3135">
            <v>40</v>
          </cell>
        </row>
        <row r="3136">
          <cell r="K3136">
            <v>-0.68022676954867001</v>
          </cell>
          <cell r="S3136">
            <v>40</v>
          </cell>
        </row>
        <row r="3137">
          <cell r="K3137">
            <v>4.9651334512396984E-2</v>
          </cell>
          <cell r="S3137">
            <v>40</v>
          </cell>
        </row>
        <row r="3138">
          <cell r="K3138">
            <v>0.4930017198662589</v>
          </cell>
          <cell r="S3138">
            <v>40</v>
          </cell>
        </row>
        <row r="3139">
          <cell r="K3139">
            <v>1.0399325309038228</v>
          </cell>
          <cell r="S3139">
            <v>40</v>
          </cell>
        </row>
        <row r="3140">
          <cell r="K3140">
            <v>0.11442059755781306</v>
          </cell>
          <cell r="S3140">
            <v>40</v>
          </cell>
        </row>
        <row r="3141">
          <cell r="K3141">
            <v>7.9913358873780704E-2</v>
          </cell>
          <cell r="S3141">
            <v>40</v>
          </cell>
        </row>
        <row r="3142">
          <cell r="K3142">
            <v>-1.0147886904371748</v>
          </cell>
          <cell r="S3142">
            <v>40</v>
          </cell>
        </row>
        <row r="3143">
          <cell r="K3143">
            <v>-1.0082164474130189</v>
          </cell>
          <cell r="S3143">
            <v>40</v>
          </cell>
        </row>
        <row r="3144">
          <cell r="K3144">
            <v>7.8286390258304944E-2</v>
          </cell>
          <cell r="S3144">
            <v>40</v>
          </cell>
        </row>
        <row r="3145">
          <cell r="K3145">
            <v>79.013426920821445</v>
          </cell>
          <cell r="S3145">
            <v>40</v>
          </cell>
        </row>
        <row r="3146">
          <cell r="K3146">
            <v>8.3280348286578647</v>
          </cell>
          <cell r="S3146">
            <v>40</v>
          </cell>
        </row>
        <row r="3147">
          <cell r="K3147">
            <v>14.212659898028415</v>
          </cell>
          <cell r="S3147">
            <v>40</v>
          </cell>
        </row>
        <row r="3148">
          <cell r="K3148">
            <v>0.17191565771836262</v>
          </cell>
          <cell r="S3148">
            <v>40</v>
          </cell>
        </row>
        <row r="3149">
          <cell r="K3149">
            <v>0.24462380416358362</v>
          </cell>
          <cell r="S3149">
            <v>40</v>
          </cell>
        </row>
        <row r="3150">
          <cell r="K3150">
            <v>-0.57704917825248214</v>
          </cell>
          <cell r="S3150">
            <v>40</v>
          </cell>
        </row>
        <row r="3151">
          <cell r="K3151">
            <v>-0.98750417369222332</v>
          </cell>
          <cell r="S3151">
            <v>40</v>
          </cell>
        </row>
        <row r="3152">
          <cell r="K3152">
            <v>0.85271886629221683</v>
          </cell>
          <cell r="S3152">
            <v>40</v>
          </cell>
        </row>
        <row r="3153">
          <cell r="K3153">
            <v>1.1886786365830835</v>
          </cell>
          <cell r="S3153">
            <v>40</v>
          </cell>
        </row>
        <row r="3154">
          <cell r="K3154">
            <v>0.12718243772346374</v>
          </cell>
          <cell r="S3154">
            <v>40</v>
          </cell>
        </row>
        <row r="3155">
          <cell r="K3155">
            <v>0.46928699892167075</v>
          </cell>
          <cell r="S3155">
            <v>40</v>
          </cell>
        </row>
        <row r="3156">
          <cell r="K3156">
            <v>-1.0587407015027023E-4</v>
          </cell>
          <cell r="S3156">
            <v>40</v>
          </cell>
        </row>
        <row r="3157">
          <cell r="K3157">
            <v>0.15796594635776223</v>
          </cell>
          <cell r="S3157">
            <v>40</v>
          </cell>
        </row>
        <row r="3158">
          <cell r="K3158">
            <v>-0.77642702629463556</v>
          </cell>
          <cell r="S3158">
            <v>40</v>
          </cell>
        </row>
        <row r="3159">
          <cell r="K3159">
            <v>0.16908730972939079</v>
          </cell>
          <cell r="S3159">
            <v>40</v>
          </cell>
        </row>
        <row r="3160">
          <cell r="K3160">
            <v>-0.6187903823485299</v>
          </cell>
          <cell r="S3160">
            <v>40</v>
          </cell>
        </row>
        <row r="3161">
          <cell r="K3161">
            <v>5.9909826165822935</v>
          </cell>
          <cell r="S3161">
            <v>40</v>
          </cell>
        </row>
        <row r="3162">
          <cell r="K3162">
            <v>-0.69086193155409581</v>
          </cell>
          <cell r="S3162">
            <v>40</v>
          </cell>
        </row>
        <row r="3163">
          <cell r="K3163">
            <v>7.1588390582622115</v>
          </cell>
          <cell r="S3163">
            <v>40</v>
          </cell>
        </row>
        <row r="3164">
          <cell r="K3164">
            <v>7.9928068462438925E-2</v>
          </cell>
          <cell r="S3164">
            <v>40</v>
          </cell>
        </row>
        <row r="3165">
          <cell r="K3165">
            <v>-0.71589489089213654</v>
          </cell>
          <cell r="S3165">
            <v>40</v>
          </cell>
        </row>
        <row r="3166">
          <cell r="K3166">
            <v>0.90601540817507042</v>
          </cell>
          <cell r="S3166">
            <v>40</v>
          </cell>
        </row>
        <row r="3167">
          <cell r="K3167">
            <v>0.21862423907476536</v>
          </cell>
          <cell r="S3167">
            <v>40</v>
          </cell>
        </row>
        <row r="3168">
          <cell r="K3168">
            <v>5.0893944774065961E-2</v>
          </cell>
          <cell r="S3168">
            <v>40</v>
          </cell>
        </row>
        <row r="3169">
          <cell r="K3169">
            <v>-0.64247821080238199</v>
          </cell>
          <cell r="S3169">
            <v>40</v>
          </cell>
        </row>
        <row r="3170">
          <cell r="K3170">
            <v>0.1473506731825783</v>
          </cell>
          <cell r="S3170">
            <v>40</v>
          </cell>
        </row>
        <row r="3171">
          <cell r="K3171">
            <v>-1.6427942837748435</v>
          </cell>
          <cell r="S3171">
            <v>40</v>
          </cell>
        </row>
        <row r="3172">
          <cell r="K3172">
            <v>0.11186753364328769</v>
          </cell>
          <cell r="S3172">
            <v>40</v>
          </cell>
        </row>
        <row r="3173">
          <cell r="K3173">
            <v>-1.7540584595646069</v>
          </cell>
          <cell r="S3173">
            <v>40</v>
          </cell>
        </row>
        <row r="3174">
          <cell r="K3174">
            <v>-1.007901899269076</v>
          </cell>
          <cell r="S3174">
            <v>40</v>
          </cell>
        </row>
        <row r="3175">
          <cell r="K3175">
            <v>1.0219254378609004</v>
          </cell>
          <cell r="S3175">
            <v>40</v>
          </cell>
        </row>
        <row r="3176">
          <cell r="K3176">
            <v>-1.0077217984781874</v>
          </cell>
          <cell r="S3176">
            <v>40</v>
          </cell>
        </row>
        <row r="3177">
          <cell r="K3177">
            <v>-5.0404571662480351E-2</v>
          </cell>
          <cell r="S3177">
            <v>40</v>
          </cell>
        </row>
        <row r="3178">
          <cell r="K3178">
            <v>-0.98638849732134137</v>
          </cell>
          <cell r="S3178">
            <v>40</v>
          </cell>
        </row>
        <row r="3179">
          <cell r="K3179">
            <v>96.080006802412413</v>
          </cell>
          <cell r="S3179">
            <v>40</v>
          </cell>
        </row>
        <row r="3180">
          <cell r="K3180">
            <v>4.0835520628603561</v>
          </cell>
          <cell r="S3180">
            <v>40</v>
          </cell>
        </row>
        <row r="3181">
          <cell r="K3181">
            <v>116.86829871449848</v>
          </cell>
          <cell r="S3181">
            <v>40</v>
          </cell>
        </row>
        <row r="3182">
          <cell r="K3182">
            <v>8.593661787017858</v>
          </cell>
          <cell r="S3182">
            <v>40</v>
          </cell>
        </row>
        <row r="3183">
          <cell r="K3183">
            <v>-0.34552461723279293</v>
          </cell>
          <cell r="S3183">
            <v>40</v>
          </cell>
        </row>
        <row r="3184">
          <cell r="K3184">
            <v>14.175680733589967</v>
          </cell>
          <cell r="S3184">
            <v>40</v>
          </cell>
        </row>
        <row r="3185">
          <cell r="K3185">
            <v>-0.39989110576391107</v>
          </cell>
          <cell r="S3185">
            <v>40</v>
          </cell>
        </row>
        <row r="3186">
          <cell r="K3186">
            <v>0.22998926271026504</v>
          </cell>
          <cell r="S3186">
            <v>40</v>
          </cell>
        </row>
        <row r="3187">
          <cell r="K3187">
            <v>-0.27557647142555997</v>
          </cell>
          <cell r="S3187">
            <v>40</v>
          </cell>
        </row>
        <row r="3188">
          <cell r="K3188">
            <v>0.25328082852018402</v>
          </cell>
          <cell r="S3188">
            <v>40</v>
          </cell>
        </row>
        <row r="3189">
          <cell r="K3189">
            <v>-0.2316873977134408</v>
          </cell>
          <cell r="S3189">
            <v>40</v>
          </cell>
        </row>
        <row r="3190">
          <cell r="K3190">
            <v>-0.54371593880647329</v>
          </cell>
          <cell r="S3190">
            <v>40</v>
          </cell>
        </row>
        <row r="3191">
          <cell r="K3191">
            <v>-0.31417977633534289</v>
          </cell>
          <cell r="S3191">
            <v>40</v>
          </cell>
        </row>
        <row r="3192">
          <cell r="K3192">
            <v>77.670587463281322</v>
          </cell>
          <cell r="S3192">
            <v>40</v>
          </cell>
        </row>
        <row r="3193">
          <cell r="K3193">
            <v>-0.52252352543394254</v>
          </cell>
          <cell r="S3193">
            <v>40</v>
          </cell>
        </row>
        <row r="3194">
          <cell r="K3194">
            <v>0.13501085544869701</v>
          </cell>
          <cell r="S3194">
            <v>40</v>
          </cell>
        </row>
        <row r="3195">
          <cell r="K3195">
            <v>0.19771517193061047</v>
          </cell>
          <cell r="S3195">
            <v>40</v>
          </cell>
        </row>
        <row r="3196">
          <cell r="K3196">
            <v>-1.013511663075713E-4</v>
          </cell>
          <cell r="S3196">
            <v>40</v>
          </cell>
        </row>
        <row r="3197">
          <cell r="K3197">
            <v>-0.74353738072255837</v>
          </cell>
          <cell r="S3197">
            <v>40</v>
          </cell>
        </row>
        <row r="3198">
          <cell r="K3198">
            <v>-0.6882670583323427</v>
          </cell>
          <cell r="S3198">
            <v>40</v>
          </cell>
        </row>
        <row r="3199">
          <cell r="K3199">
            <v>0.18242435812488864</v>
          </cell>
          <cell r="S3199">
            <v>40</v>
          </cell>
        </row>
        <row r="3200">
          <cell r="K3200">
            <v>-0.83170071057922401</v>
          </cell>
          <cell r="S3200">
            <v>40</v>
          </cell>
        </row>
        <row r="3201">
          <cell r="K3201">
            <v>0.67275457432329655</v>
          </cell>
          <cell r="S3201">
            <v>40</v>
          </cell>
        </row>
        <row r="3202">
          <cell r="K3202">
            <v>0.48276421066086594</v>
          </cell>
          <cell r="S3202">
            <v>40</v>
          </cell>
        </row>
        <row r="3203">
          <cell r="K3203">
            <v>9.2383241686798054E-2</v>
          </cell>
          <cell r="S3203">
            <v>40</v>
          </cell>
        </row>
        <row r="3204">
          <cell r="K3204">
            <v>-1.0943844878072166</v>
          </cell>
          <cell r="S3204">
            <v>40</v>
          </cell>
        </row>
        <row r="3205">
          <cell r="K3205">
            <v>-1.0281646060329497</v>
          </cell>
          <cell r="S3205">
            <v>40</v>
          </cell>
        </row>
        <row r="3206">
          <cell r="K3206">
            <v>-1.0063646552587644</v>
          </cell>
          <cell r="S3206">
            <v>40</v>
          </cell>
        </row>
        <row r="3207">
          <cell r="K3207">
            <v>8.7011429074861424E-2</v>
          </cell>
          <cell r="S3207">
            <v>40</v>
          </cell>
        </row>
        <row r="3208">
          <cell r="K3208">
            <v>83.351626196196037</v>
          </cell>
          <cell r="S3208">
            <v>40</v>
          </cell>
        </row>
        <row r="3209">
          <cell r="K3209">
            <v>8.7270731962233086</v>
          </cell>
          <cell r="S3209">
            <v>40</v>
          </cell>
        </row>
        <row r="3210">
          <cell r="K3210">
            <v>1704.4294439840601</v>
          </cell>
          <cell r="S3210">
            <v>40</v>
          </cell>
        </row>
        <row r="3211">
          <cell r="K3211">
            <v>17.816815864034655</v>
          </cell>
          <cell r="S3211">
            <v>40</v>
          </cell>
        </row>
        <row r="3212">
          <cell r="K3212">
            <v>855.16647736520986</v>
          </cell>
          <cell r="S3212">
            <v>40</v>
          </cell>
        </row>
        <row r="3213">
          <cell r="K3213">
            <v>-0.54654520096853931</v>
          </cell>
          <cell r="S3213">
            <v>40</v>
          </cell>
        </row>
        <row r="3214">
          <cell r="K3214">
            <v>-0.87906468864721332</v>
          </cell>
          <cell r="S3214">
            <v>40</v>
          </cell>
        </row>
        <row r="3215">
          <cell r="K3215">
            <v>-0.80539525608245244</v>
          </cell>
          <cell r="S3215">
            <v>40</v>
          </cell>
        </row>
        <row r="3216">
          <cell r="K3216">
            <v>-0.78734553502629046</v>
          </cell>
          <cell r="S3216">
            <v>40</v>
          </cell>
        </row>
        <row r="3217">
          <cell r="K3217">
            <v>-11.342721790233735</v>
          </cell>
          <cell r="S3217">
            <v>40</v>
          </cell>
        </row>
        <row r="3218">
          <cell r="K3218">
            <v>-2.0436566374386351</v>
          </cell>
          <cell r="S3218">
            <v>40</v>
          </cell>
        </row>
        <row r="3219">
          <cell r="K3219">
            <v>-2.3067951527068296</v>
          </cell>
          <cell r="S3219">
            <v>40</v>
          </cell>
        </row>
        <row r="3220">
          <cell r="K3220">
            <v>-2.4004478951620221</v>
          </cell>
          <cell r="S3220">
            <v>40</v>
          </cell>
        </row>
        <row r="3221">
          <cell r="K3221">
            <v>-10.89261094706541</v>
          </cell>
          <cell r="S3221">
            <v>40</v>
          </cell>
        </row>
        <row r="3222">
          <cell r="K3222">
            <v>-1.4336506221018108</v>
          </cell>
          <cell r="S3222">
            <v>40</v>
          </cell>
        </row>
        <row r="3223">
          <cell r="K3223">
            <v>-1.8431718849806265</v>
          </cell>
          <cell r="S3223">
            <v>40</v>
          </cell>
        </row>
        <row r="3224">
          <cell r="K3224">
            <v>-1.0494069742876635</v>
          </cell>
          <cell r="S3224">
            <v>40</v>
          </cell>
        </row>
        <row r="3225">
          <cell r="K3225">
            <v>-11.556578515428408</v>
          </cell>
          <cell r="S3225">
            <v>40</v>
          </cell>
        </row>
        <row r="3226">
          <cell r="K3226">
            <v>-11.843708504641425</v>
          </cell>
          <cell r="S3226">
            <v>40</v>
          </cell>
        </row>
        <row r="3227">
          <cell r="K3227">
            <v>-11.106617429682698</v>
          </cell>
          <cell r="S3227">
            <v>40</v>
          </cell>
        </row>
        <row r="3228">
          <cell r="K3228">
            <v>-12.216206648232435</v>
          </cell>
          <cell r="S3228">
            <v>40</v>
          </cell>
        </row>
        <row r="3229">
          <cell r="K3229">
            <v>-12.148838311152964</v>
          </cell>
          <cell r="S3229">
            <v>40</v>
          </cell>
        </row>
        <row r="3230">
          <cell r="K3230">
            <v>-12.005236850792405</v>
          </cell>
          <cell r="S3230">
            <v>40</v>
          </cell>
        </row>
        <row r="3231">
          <cell r="K3231">
            <v>-0.62784564743191684</v>
          </cell>
          <cell r="S3231">
            <v>40</v>
          </cell>
        </row>
        <row r="3232">
          <cell r="K3232">
            <v>-0.49804022474086274</v>
          </cell>
          <cell r="S3232">
            <v>40</v>
          </cell>
        </row>
        <row r="3233">
          <cell r="K3233">
            <v>-0.63227696272146661</v>
          </cell>
          <cell r="S3233">
            <v>40</v>
          </cell>
        </row>
        <row r="3234">
          <cell r="K3234">
            <v>278.34295002320408</v>
          </cell>
          <cell r="S3234">
            <v>40</v>
          </cell>
        </row>
        <row r="3235">
          <cell r="K3235">
            <v>156.73280596059672</v>
          </cell>
          <cell r="S3235">
            <v>40</v>
          </cell>
        </row>
        <row r="3236">
          <cell r="K3236">
            <v>-0.80539519785087421</v>
          </cell>
          <cell r="S3236">
            <v>40</v>
          </cell>
        </row>
        <row r="3237">
          <cell r="K3237">
            <v>-0.78734550548918791</v>
          </cell>
          <cell r="S3237">
            <v>40</v>
          </cell>
        </row>
        <row r="3238">
          <cell r="K3238">
            <v>-8.7251718163531429</v>
          </cell>
          <cell r="S3238">
            <v>40</v>
          </cell>
        </row>
        <row r="3239">
          <cell r="K3239">
            <v>-2.0436555587937457</v>
          </cell>
          <cell r="S3239">
            <v>40</v>
          </cell>
        </row>
        <row r="3240">
          <cell r="K3240">
            <v>-2.3067936799273325</v>
          </cell>
          <cell r="S3240">
            <v>40</v>
          </cell>
        </row>
        <row r="3241">
          <cell r="K3241">
            <v>-2.4004445218290051</v>
          </cell>
          <cell r="S3241">
            <v>40</v>
          </cell>
        </row>
        <row r="3242">
          <cell r="K3242">
            <v>-8.3789320100906792</v>
          </cell>
          <cell r="S3242">
            <v>40</v>
          </cell>
        </row>
        <row r="3243">
          <cell r="K3243">
            <v>-1.4336669855933324</v>
          </cell>
          <cell r="S3243">
            <v>40</v>
          </cell>
        </row>
        <row r="3244">
          <cell r="K3244">
            <v>-1.8431688249006146</v>
          </cell>
          <cell r="S3244">
            <v>40</v>
          </cell>
        </row>
        <row r="3245">
          <cell r="K3245">
            <v>-1.0494069224990632</v>
          </cell>
          <cell r="S3245">
            <v>40</v>
          </cell>
        </row>
        <row r="3246">
          <cell r="K3246">
            <v>-8.8896758898950843</v>
          </cell>
          <cell r="S3246">
            <v>40</v>
          </cell>
        </row>
        <row r="3247">
          <cell r="K3247">
            <v>-9.1105452812829704</v>
          </cell>
          <cell r="S3247">
            <v>40</v>
          </cell>
        </row>
        <row r="3248">
          <cell r="K3248">
            <v>-8.5435512253616768</v>
          </cell>
          <cell r="S3248">
            <v>40</v>
          </cell>
        </row>
        <row r="3249">
          <cell r="K3249">
            <v>-9.3970810498139983</v>
          </cell>
          <cell r="S3249">
            <v>40</v>
          </cell>
        </row>
        <row r="3250">
          <cell r="K3250">
            <v>-9.3452617826273965</v>
          </cell>
          <cell r="S3250">
            <v>40</v>
          </cell>
        </row>
        <row r="3251">
          <cell r="K3251">
            <v>-9.2347982944511742</v>
          </cell>
          <cell r="S3251">
            <v>40</v>
          </cell>
        </row>
        <row r="3252">
          <cell r="K3252">
            <v>-0.62784565390978631</v>
          </cell>
          <cell r="S3252">
            <v>40</v>
          </cell>
        </row>
        <row r="3253">
          <cell r="K3253">
            <v>-0.49804024559412158</v>
          </cell>
          <cell r="S3253">
            <v>40</v>
          </cell>
        </row>
        <row r="3254">
          <cell r="K3254">
            <v>-0.63227699366333889</v>
          </cell>
          <cell r="S3254">
            <v>40</v>
          </cell>
        </row>
        <row r="3255">
          <cell r="K3255">
            <v>1.5354555739076922E-2</v>
          </cell>
          <cell r="S3255">
            <v>40</v>
          </cell>
        </row>
        <row r="3256">
          <cell r="K3256">
            <v>0.10656371931385487</v>
          </cell>
          <cell r="S3256">
            <v>40</v>
          </cell>
        </row>
        <row r="3257">
          <cell r="K3257">
            <v>-0.86890745068173503</v>
          </cell>
          <cell r="S3257">
            <v>40</v>
          </cell>
        </row>
        <row r="3258">
          <cell r="K3258">
            <v>-6.397077143217242</v>
          </cell>
          <cell r="S3258">
            <v>40</v>
          </cell>
        </row>
        <row r="3259">
          <cell r="K3259">
            <v>-6.6554516569290785</v>
          </cell>
          <cell r="S3259">
            <v>40</v>
          </cell>
        </row>
        <row r="3260">
          <cell r="K3260">
            <v>-2.0294633347221334</v>
          </cell>
          <cell r="S3260">
            <v>40</v>
          </cell>
        </row>
        <row r="3261">
          <cell r="K3261">
            <v>-2.2613064600449135</v>
          </cell>
          <cell r="S3261">
            <v>40</v>
          </cell>
        </row>
        <row r="3262">
          <cell r="K3262">
            <v>-2.3481867321606473</v>
          </cell>
          <cell r="S3262">
            <v>40</v>
          </cell>
        </row>
        <row r="3263">
          <cell r="K3263">
            <v>-6.1882570355279141</v>
          </cell>
          <cell r="S3263">
            <v>40</v>
          </cell>
        </row>
        <row r="3264">
          <cell r="K3264">
            <v>-6.500913267736502</v>
          </cell>
          <cell r="S3264">
            <v>40</v>
          </cell>
        </row>
        <row r="3265">
          <cell r="K3265">
            <v>-1.8234830742897978</v>
          </cell>
          <cell r="S3265">
            <v>40</v>
          </cell>
        </row>
        <row r="3266">
          <cell r="K3266">
            <v>-6.3306357480447257</v>
          </cell>
          <cell r="S3266">
            <v>40</v>
          </cell>
        </row>
        <row r="3267">
          <cell r="K3267">
            <v>-6.5944020194283066</v>
          </cell>
          <cell r="S3267">
            <v>40</v>
          </cell>
        </row>
        <row r="3268">
          <cell r="K3268">
            <v>-6.8423521278565564</v>
          </cell>
          <cell r="S3268">
            <v>40</v>
          </cell>
        </row>
        <row r="3269">
          <cell r="K3269">
            <v>-0.70308441439095015</v>
          </cell>
          <cell r="S3269">
            <v>40</v>
          </cell>
        </row>
        <row r="3270">
          <cell r="K3270">
            <v>-6.6885301775634121</v>
          </cell>
          <cell r="S3270">
            <v>40</v>
          </cell>
        </row>
        <row r="3271">
          <cell r="K3271">
            <v>-6.7187627817440605</v>
          </cell>
          <cell r="S3271">
            <v>40</v>
          </cell>
        </row>
        <row r="3272">
          <cell r="K3272">
            <v>-0.6046029547984143</v>
          </cell>
          <cell r="S3272">
            <v>40</v>
          </cell>
        </row>
        <row r="3273">
          <cell r="K3273">
            <v>-0.49826398127331589</v>
          </cell>
          <cell r="S3273">
            <v>40</v>
          </cell>
        </row>
        <row r="3274">
          <cell r="K3274">
            <v>-0.39344014358108875</v>
          </cell>
          <cell r="S3274">
            <v>40</v>
          </cell>
        </row>
        <row r="3275">
          <cell r="K3275">
            <v>-0.48793824783873246</v>
          </cell>
          <cell r="S3275">
            <v>40</v>
          </cell>
        </row>
        <row r="3276">
          <cell r="K3276">
            <v>-0.33128417146237715</v>
          </cell>
          <cell r="S3276">
            <v>40</v>
          </cell>
        </row>
        <row r="3277">
          <cell r="K3277">
            <v>4.6149388956302308E-2</v>
          </cell>
          <cell r="S3277">
            <v>40</v>
          </cell>
        </row>
        <row r="3278">
          <cell r="K3278">
            <v>-0.8481398943252948</v>
          </cell>
          <cell r="S3278">
            <v>40</v>
          </cell>
        </row>
        <row r="3279">
          <cell r="K3279">
            <v>-5.6397990833833767</v>
          </cell>
          <cell r="S3279">
            <v>40</v>
          </cell>
        </row>
        <row r="3280">
          <cell r="K3280">
            <v>-5.8315108345372897</v>
          </cell>
          <cell r="S3280">
            <v>40</v>
          </cell>
        </row>
        <row r="3281">
          <cell r="K3281">
            <v>-1.9403925396670803</v>
          </cell>
          <cell r="S3281">
            <v>40</v>
          </cell>
        </row>
        <row r="3282">
          <cell r="K3282">
            <v>-2.178751283152021</v>
          </cell>
          <cell r="S3282">
            <v>40</v>
          </cell>
        </row>
        <row r="3283">
          <cell r="K3283">
            <v>-2.2615493621339455</v>
          </cell>
          <cell r="S3283">
            <v>40</v>
          </cell>
        </row>
        <row r="3284">
          <cell r="K3284">
            <v>-5.4802932853425936</v>
          </cell>
          <cell r="S3284">
            <v>40</v>
          </cell>
        </row>
        <row r="3285">
          <cell r="K3285">
            <v>-1.4133557659427853</v>
          </cell>
          <cell r="S3285">
            <v>40</v>
          </cell>
        </row>
        <row r="3286">
          <cell r="K3286">
            <v>-1.763287390184811</v>
          </cell>
          <cell r="S3286">
            <v>40</v>
          </cell>
        </row>
        <row r="3287">
          <cell r="K3287">
            <v>-5.6100186131812073</v>
          </cell>
          <cell r="S3287">
            <v>40</v>
          </cell>
        </row>
        <row r="3288">
          <cell r="K3288">
            <v>-5.8631260326416399</v>
          </cell>
          <cell r="S3288">
            <v>40</v>
          </cell>
        </row>
        <row r="3289">
          <cell r="K3289">
            <v>-6.0828874955475118</v>
          </cell>
          <cell r="S3289">
            <v>40</v>
          </cell>
        </row>
        <row r="3290">
          <cell r="K3290">
            <v>-0.65112414634462989</v>
          </cell>
          <cell r="S3290">
            <v>40</v>
          </cell>
        </row>
        <row r="3291">
          <cell r="K3291">
            <v>-5.5394395296075647</v>
          </cell>
          <cell r="S3291">
            <v>40</v>
          </cell>
        </row>
        <row r="3292">
          <cell r="K3292">
            <v>-5.7966603960131282</v>
          </cell>
          <cell r="S3292">
            <v>40</v>
          </cell>
        </row>
        <row r="3293">
          <cell r="K3293">
            <v>-0.55718396089348521</v>
          </cell>
          <cell r="S3293">
            <v>40</v>
          </cell>
        </row>
        <row r="3294">
          <cell r="K3294">
            <v>-0.50263075684817327</v>
          </cell>
          <cell r="S3294">
            <v>40</v>
          </cell>
        </row>
        <row r="3295">
          <cell r="K3295">
            <v>-0.39133817735950349</v>
          </cell>
          <cell r="S3295">
            <v>40</v>
          </cell>
        </row>
        <row r="3296">
          <cell r="K3296">
            <v>-0.48255016226123593</v>
          </cell>
          <cell r="S3296">
            <v>40</v>
          </cell>
        </row>
        <row r="3297">
          <cell r="K3297">
            <v>-0.33906074827610549</v>
          </cell>
          <cell r="S3297">
            <v>40</v>
          </cell>
        </row>
        <row r="3298">
          <cell r="K3298">
            <v>-0.25104759725579001</v>
          </cell>
          <cell r="S3298">
            <v>40</v>
          </cell>
        </row>
        <row r="3299">
          <cell r="K3299">
            <v>-0.85958958659967744</v>
          </cell>
          <cell r="S3299">
            <v>40</v>
          </cell>
        </row>
        <row r="3300">
          <cell r="K3300">
            <v>-5.9668582821856306</v>
          </cell>
          <cell r="S3300">
            <v>40</v>
          </cell>
        </row>
        <row r="3301">
          <cell r="K3301">
            <v>-6.1697603890478492</v>
          </cell>
          <cell r="S3301">
            <v>40</v>
          </cell>
        </row>
        <row r="3302">
          <cell r="K3302">
            <v>-1.6994300535053204</v>
          </cell>
          <cell r="S3302">
            <v>40</v>
          </cell>
        </row>
        <row r="3303">
          <cell r="K3303">
            <v>-1.8831679113231969</v>
          </cell>
          <cell r="S3303">
            <v>40</v>
          </cell>
        </row>
        <row r="3304">
          <cell r="K3304">
            <v>-1.9393279472495768</v>
          </cell>
          <cell r="S3304">
            <v>40</v>
          </cell>
        </row>
        <row r="3305">
          <cell r="K3305">
            <v>-6.2570382012187613</v>
          </cell>
          <cell r="S3305">
            <v>40</v>
          </cell>
        </row>
        <row r="3306">
          <cell r="K3306">
            <v>-1.3122837586730245</v>
          </cell>
          <cell r="S3306">
            <v>40</v>
          </cell>
        </row>
        <row r="3307">
          <cell r="K3307">
            <v>-1.6341383394886224</v>
          </cell>
          <cell r="S3307">
            <v>40</v>
          </cell>
        </row>
        <row r="3308">
          <cell r="K3308">
            <v>-6.1117531726182976</v>
          </cell>
          <cell r="S3308">
            <v>40</v>
          </cell>
        </row>
        <row r="3309">
          <cell r="K3309">
            <v>-6.3024375608335976</v>
          </cell>
          <cell r="S3309">
            <v>40</v>
          </cell>
        </row>
        <row r="3310">
          <cell r="K3310">
            <v>-6.4965221650277325</v>
          </cell>
          <cell r="S3310">
            <v>40</v>
          </cell>
        </row>
        <row r="3311">
          <cell r="K3311">
            <v>-0.63935910071146207</v>
          </cell>
          <cell r="S3311">
            <v>40</v>
          </cell>
        </row>
        <row r="3312">
          <cell r="K3312">
            <v>-0.58918495500099022</v>
          </cell>
          <cell r="S3312">
            <v>40</v>
          </cell>
        </row>
        <row r="3313">
          <cell r="K3313">
            <v>-0.54034833267727655</v>
          </cell>
          <cell r="S3313">
            <v>40</v>
          </cell>
        </row>
        <row r="3314">
          <cell r="K3314">
            <v>-0.53186413449368874</v>
          </cell>
          <cell r="S3314">
            <v>40</v>
          </cell>
        </row>
        <row r="3315">
          <cell r="K3315">
            <v>-0.48034815748664267</v>
          </cell>
          <cell r="S3315">
            <v>40</v>
          </cell>
        </row>
        <row r="3316">
          <cell r="K3316">
            <v>-0.40074298810834197</v>
          </cell>
          <cell r="S3316">
            <v>40</v>
          </cell>
        </row>
        <row r="3317">
          <cell r="K3317">
            <v>-0.4594804412256801</v>
          </cell>
          <cell r="S3317">
            <v>40</v>
          </cell>
        </row>
        <row r="3318">
          <cell r="K3318">
            <v>-0.35096030971806302</v>
          </cell>
          <cell r="S3318">
            <v>40</v>
          </cell>
        </row>
        <row r="3319">
          <cell r="K3319">
            <v>-5.3364711559229505E-2</v>
          </cell>
          <cell r="S3319">
            <v>40</v>
          </cell>
        </row>
        <row r="3320">
          <cell r="K3320">
            <v>-3.8389237303860173</v>
          </cell>
          <cell r="S3320">
            <v>40</v>
          </cell>
        </row>
        <row r="3321">
          <cell r="K3321">
            <v>-4.030085741121594</v>
          </cell>
          <cell r="S3321">
            <v>40</v>
          </cell>
        </row>
        <row r="3322">
          <cell r="K3322">
            <v>-4.18230449277607</v>
          </cell>
          <cell r="S3322">
            <v>40</v>
          </cell>
        </row>
        <row r="3323">
          <cell r="K3323">
            <v>-2.2544300320831945</v>
          </cell>
          <cell r="S3323">
            <v>40</v>
          </cell>
        </row>
        <row r="3324">
          <cell r="K3324">
            <v>-0.11518664178492935</v>
          </cell>
          <cell r="S3324">
            <v>40</v>
          </cell>
        </row>
        <row r="3325">
          <cell r="K3325">
            <v>-4.2496091473757193E-2</v>
          </cell>
          <cell r="S3325">
            <v>40</v>
          </cell>
        </row>
        <row r="3326">
          <cell r="K3326">
            <v>-3.6740108236149158</v>
          </cell>
          <cell r="S3326">
            <v>40</v>
          </cell>
        </row>
        <row r="3327">
          <cell r="K3327">
            <v>-1.5611891764861399</v>
          </cell>
          <cell r="S3327">
            <v>40</v>
          </cell>
        </row>
        <row r="3328">
          <cell r="K3328">
            <v>-4.1000522875638348</v>
          </cell>
          <cell r="S3328">
            <v>40</v>
          </cell>
        </row>
        <row r="3329">
          <cell r="K3329">
            <v>-3.6990373276533211</v>
          </cell>
          <cell r="S3329">
            <v>40</v>
          </cell>
        </row>
        <row r="3330">
          <cell r="K3330">
            <v>-3.9485816013222719</v>
          </cell>
          <cell r="S3330">
            <v>40</v>
          </cell>
        </row>
        <row r="3331">
          <cell r="K3331">
            <v>-4.3538225343834949</v>
          </cell>
          <cell r="S3331">
            <v>40</v>
          </cell>
        </row>
        <row r="3332">
          <cell r="K3332">
            <v>-3.5771104036421622</v>
          </cell>
          <cell r="S3332">
            <v>40</v>
          </cell>
        </row>
        <row r="3333">
          <cell r="K3333">
            <v>-3.7708341708030795</v>
          </cell>
          <cell r="S3333">
            <v>40</v>
          </cell>
        </row>
        <row r="3334">
          <cell r="K3334">
            <v>-3.9399663468391992</v>
          </cell>
          <cell r="S3334">
            <v>40</v>
          </cell>
        </row>
        <row r="3335">
          <cell r="K3335">
            <v>-0.41825233406693485</v>
          </cell>
          <cell r="S3335">
            <v>40</v>
          </cell>
        </row>
        <row r="3336">
          <cell r="K3336">
            <v>-0.32614588614451095</v>
          </cell>
          <cell r="S3336">
            <v>40</v>
          </cell>
        </row>
        <row r="3337">
          <cell r="K3337">
            <v>-0.24663062986412423</v>
          </cell>
          <cell r="S3337">
            <v>40</v>
          </cell>
        </row>
        <row r="3338">
          <cell r="K3338">
            <v>-0.29685475992203053</v>
          </cell>
          <cell r="S3338">
            <v>40</v>
          </cell>
        </row>
        <row r="3339">
          <cell r="K3339">
            <v>735.33286890655347</v>
          </cell>
          <cell r="S3339">
            <v>40</v>
          </cell>
        </row>
        <row r="3340">
          <cell r="K3340">
            <v>652.10232728062567</v>
          </cell>
          <cell r="S3340">
            <v>40</v>
          </cell>
        </row>
        <row r="3341">
          <cell r="K3341">
            <v>-3.9167894129956942</v>
          </cell>
          <cell r="S3341">
            <v>40</v>
          </cell>
        </row>
        <row r="3342">
          <cell r="K3342">
            <v>-4.1082580392675485</v>
          </cell>
          <cell r="S3342">
            <v>40</v>
          </cell>
        </row>
        <row r="3343">
          <cell r="K3343">
            <v>-4.1211485877620291</v>
          </cell>
          <cell r="S3343">
            <v>40</v>
          </cell>
        </row>
        <row r="3344">
          <cell r="K3344">
            <v>-4.2207825693711927</v>
          </cell>
          <cell r="S3344">
            <v>40</v>
          </cell>
        </row>
        <row r="3345">
          <cell r="K3345">
            <v>-4.2534841971355295</v>
          </cell>
          <cell r="S3345">
            <v>40</v>
          </cell>
        </row>
        <row r="3346">
          <cell r="K3346">
            <v>-4.284830569130806</v>
          </cell>
          <cell r="S3346">
            <v>40</v>
          </cell>
        </row>
        <row r="3347">
          <cell r="K3347">
            <v>-2.2605399771968573</v>
          </cell>
          <cell r="S3347">
            <v>40</v>
          </cell>
        </row>
        <row r="3348">
          <cell r="K3348">
            <v>-2.2322512939331083</v>
          </cell>
          <cell r="S3348">
            <v>40</v>
          </cell>
        </row>
        <row r="3349">
          <cell r="K3349">
            <v>-0.11274148512673951</v>
          </cell>
          <cell r="S3349">
            <v>40</v>
          </cell>
        </row>
        <row r="3350">
          <cell r="K3350">
            <v>5.3952551621460936</v>
          </cell>
          <cell r="S3350">
            <v>40</v>
          </cell>
        </row>
        <row r="3351">
          <cell r="K3351">
            <v>-4.3661295714012185E-2</v>
          </cell>
          <cell r="S3351">
            <v>40</v>
          </cell>
        </row>
        <row r="3352">
          <cell r="K3352">
            <v>5.5628192791951818</v>
          </cell>
          <cell r="S3352">
            <v>40</v>
          </cell>
        </row>
        <row r="3353">
          <cell r="K3353">
            <v>-3.7504798919623576</v>
          </cell>
          <cell r="S3353">
            <v>40</v>
          </cell>
        </row>
        <row r="3354">
          <cell r="K3354">
            <v>-3.9859749529186135</v>
          </cell>
          <cell r="S3354">
            <v>40</v>
          </cell>
        </row>
        <row r="3355">
          <cell r="K3355">
            <v>-1.5829108192822268</v>
          </cell>
          <cell r="S3355">
            <v>40</v>
          </cell>
        </row>
        <row r="3356">
          <cell r="K3356">
            <v>-1.559390043732914</v>
          </cell>
          <cell r="S3356">
            <v>40</v>
          </cell>
        </row>
        <row r="3357">
          <cell r="K3357">
            <v>-4.1737325375362566</v>
          </cell>
          <cell r="S3357">
            <v>40</v>
          </cell>
        </row>
        <row r="3358">
          <cell r="K3358">
            <v>-4.252719601747569</v>
          </cell>
          <cell r="S3358">
            <v>40</v>
          </cell>
        </row>
        <row r="3359">
          <cell r="K3359">
            <v>-3.7776322773536064</v>
          </cell>
          <cell r="S3359">
            <v>40</v>
          </cell>
        </row>
        <row r="3360">
          <cell r="K3360">
            <v>-4.0440174003831828</v>
          </cell>
          <cell r="S3360">
            <v>40</v>
          </cell>
        </row>
        <row r="3361">
          <cell r="K3361">
            <v>-4.0352376065720543</v>
          </cell>
          <cell r="S3361">
            <v>40</v>
          </cell>
        </row>
        <row r="3362">
          <cell r="K3362">
            <v>-4.2284921615101947</v>
          </cell>
          <cell r="S3362">
            <v>40</v>
          </cell>
        </row>
        <row r="3363">
          <cell r="K3363">
            <v>-4.412700971848122</v>
          </cell>
          <cell r="S3363">
            <v>40</v>
          </cell>
        </row>
        <row r="3364">
          <cell r="K3364">
            <v>-4.5449143883112031</v>
          </cell>
          <cell r="S3364">
            <v>40</v>
          </cell>
        </row>
        <row r="3365">
          <cell r="K3365">
            <v>-3.6656558431507316</v>
          </cell>
          <cell r="S3365">
            <v>40</v>
          </cell>
        </row>
        <row r="3366">
          <cell r="K3366">
            <v>-3.7893063869681511</v>
          </cell>
          <cell r="S3366">
            <v>40</v>
          </cell>
        </row>
        <row r="3367">
          <cell r="K3367">
            <v>-3.8372650212729345</v>
          </cell>
          <cell r="S3367">
            <v>40</v>
          </cell>
        </row>
        <row r="3368">
          <cell r="K3368">
            <v>-3.8136696495142197</v>
          </cell>
          <cell r="S3368">
            <v>40</v>
          </cell>
        </row>
        <row r="3369">
          <cell r="K3369">
            <v>-4.027862918023791</v>
          </cell>
          <cell r="S3369">
            <v>40</v>
          </cell>
        </row>
        <row r="3370">
          <cell r="K3370">
            <v>-4.0729179921511669</v>
          </cell>
          <cell r="S3370">
            <v>40</v>
          </cell>
        </row>
        <row r="3371">
          <cell r="K3371">
            <v>-0.42125886868860563</v>
          </cell>
          <cell r="S3371">
            <v>40</v>
          </cell>
        </row>
        <row r="3372">
          <cell r="K3372">
            <v>-0.45377455191817528</v>
          </cell>
          <cell r="S3372">
            <v>40</v>
          </cell>
        </row>
        <row r="3373">
          <cell r="K3373">
            <v>-0.33299012511818044</v>
          </cell>
          <cell r="S3373">
            <v>40</v>
          </cell>
        </row>
        <row r="3374">
          <cell r="K3374">
            <v>-0.38328356742528813</v>
          </cell>
          <cell r="S3374">
            <v>40</v>
          </cell>
        </row>
        <row r="3375">
          <cell r="K3375">
            <v>-0.25070624123418056</v>
          </cell>
          <cell r="S3375">
            <v>40</v>
          </cell>
        </row>
        <row r="3376">
          <cell r="K3376">
            <v>-0.29095141391489099</v>
          </cell>
          <cell r="S3376">
            <v>40</v>
          </cell>
        </row>
        <row r="3377">
          <cell r="K3377">
            <v>-0.3026559328036082</v>
          </cell>
          <cell r="S3377">
            <v>40</v>
          </cell>
        </row>
        <row r="3378">
          <cell r="K3378">
            <v>-0.35804787980258701</v>
          </cell>
          <cell r="S3378">
            <v>40</v>
          </cell>
        </row>
        <row r="3379">
          <cell r="K3379">
            <v>749.78623511424826</v>
          </cell>
          <cell r="S3379">
            <v>40</v>
          </cell>
        </row>
        <row r="3380">
          <cell r="K3380">
            <v>-0.23604649288330321</v>
          </cell>
          <cell r="S3380">
            <v>40</v>
          </cell>
        </row>
        <row r="3381">
          <cell r="K3381">
            <v>657.42834152257444</v>
          </cell>
          <cell r="S3381">
            <v>40</v>
          </cell>
        </row>
        <row r="3382">
          <cell r="K3382">
            <v>-0.16266055125437251</v>
          </cell>
          <cell r="S3382">
            <v>40</v>
          </cell>
        </row>
        <row r="3383">
          <cell r="K3383">
            <v>-3.9923100052303209</v>
          </cell>
          <cell r="S3383">
            <v>40</v>
          </cell>
        </row>
        <row r="3384">
          <cell r="K3384">
            <v>-4.2107604329579944</v>
          </cell>
          <cell r="S3384">
            <v>40</v>
          </cell>
        </row>
        <row r="3385">
          <cell r="K3385">
            <v>-4.3096285440209545</v>
          </cell>
          <cell r="S3385">
            <v>40</v>
          </cell>
        </row>
        <row r="3386">
          <cell r="K3386">
            <v>-0.33057806256422306</v>
          </cell>
          <cell r="S3386">
            <v>40</v>
          </cell>
        </row>
        <row r="3387">
          <cell r="K3387">
            <v>-0.11012668576557065</v>
          </cell>
          <cell r="S3387">
            <v>40</v>
          </cell>
        </row>
        <row r="3388">
          <cell r="K3388">
            <v>-5.8517549346579385E-2</v>
          </cell>
          <cell r="S3388">
            <v>40</v>
          </cell>
        </row>
        <row r="3389">
          <cell r="K3389">
            <v>-3.8397124882159313</v>
          </cell>
          <cell r="S3389">
            <v>40</v>
          </cell>
        </row>
        <row r="3390">
          <cell r="K3390">
            <v>-1.6377120120561315</v>
          </cell>
          <cell r="S3390">
            <v>40</v>
          </cell>
        </row>
        <row r="3391">
          <cell r="K3391">
            <v>-4.3117594260063408</v>
          </cell>
          <cell r="S3391">
            <v>40</v>
          </cell>
        </row>
        <row r="3392">
          <cell r="K3392">
            <v>-3.838290016972719</v>
          </cell>
          <cell r="S3392">
            <v>40</v>
          </cell>
        </row>
        <row r="3393">
          <cell r="K3393">
            <v>-4.1131093988121421</v>
          </cell>
          <cell r="S3393">
            <v>40</v>
          </cell>
        </row>
        <row r="3394">
          <cell r="K3394">
            <v>-4.5020094311947947</v>
          </cell>
          <cell r="S3394">
            <v>40</v>
          </cell>
        </row>
        <row r="3395">
          <cell r="K3395">
            <v>-3.7525364675076114</v>
          </cell>
          <cell r="S3395">
            <v>40</v>
          </cell>
        </row>
        <row r="3396">
          <cell r="K3396">
            <v>-3.9021126847030816</v>
          </cell>
          <cell r="S3396">
            <v>40</v>
          </cell>
        </row>
        <row r="3397">
          <cell r="K3397">
            <v>-4.1055755770944904</v>
          </cell>
          <cell r="S3397">
            <v>40</v>
          </cell>
        </row>
        <row r="3398">
          <cell r="K3398">
            <v>-0.42957191936209099</v>
          </cell>
          <cell r="S3398">
            <v>40</v>
          </cell>
        </row>
        <row r="3399">
          <cell r="K3399">
            <v>-0.34975279075590898</v>
          </cell>
          <cell r="S3399">
            <v>40</v>
          </cell>
        </row>
        <row r="3400">
          <cell r="K3400">
            <v>-0.26696321619343871</v>
          </cell>
          <cell r="S3400">
            <v>40</v>
          </cell>
        </row>
        <row r="3401">
          <cell r="K3401">
            <v>-0.32272033133233191</v>
          </cell>
          <cell r="S3401">
            <v>40</v>
          </cell>
        </row>
        <row r="3402">
          <cell r="K3402">
            <v>-0.22072359207572198</v>
          </cell>
          <cell r="S3402">
            <v>40</v>
          </cell>
        </row>
        <row r="3403">
          <cell r="K3403">
            <v>7.4991600251411744E-2</v>
          </cell>
          <cell r="S3403">
            <v>40</v>
          </cell>
        </row>
        <row r="3404">
          <cell r="K3404">
            <v>-0.91086069625042765</v>
          </cell>
          <cell r="S3404">
            <v>40</v>
          </cell>
        </row>
        <row r="3405">
          <cell r="K3405">
            <v>-0.86140461321692041</v>
          </cell>
          <cell r="S3405">
            <v>40</v>
          </cell>
        </row>
        <row r="3406">
          <cell r="K3406">
            <v>-0.81257658600598037</v>
          </cell>
          <cell r="S3406">
            <v>40</v>
          </cell>
        </row>
        <row r="3407">
          <cell r="K3407">
            <v>-0.7062296777485878</v>
          </cell>
          <cell r="S3407">
            <v>40</v>
          </cell>
        </row>
        <row r="3408">
          <cell r="K3408">
            <v>-2.3984097908219075</v>
          </cell>
          <cell r="S3408">
            <v>40</v>
          </cell>
        </row>
        <row r="3409">
          <cell r="K3409">
            <v>-2.4587795287586349</v>
          </cell>
          <cell r="S3409">
            <v>40</v>
          </cell>
        </row>
        <row r="3410">
          <cell r="K3410">
            <v>-1.525571168959365</v>
          </cell>
          <cell r="S3410">
            <v>40</v>
          </cell>
        </row>
        <row r="3411">
          <cell r="K3411">
            <v>-0.64183470954025146</v>
          </cell>
          <cell r="S3411">
            <v>40</v>
          </cell>
        </row>
        <row r="3412">
          <cell r="K3412">
            <v>-0.51160111915734408</v>
          </cell>
          <cell r="S3412">
            <v>40</v>
          </cell>
        </row>
        <row r="3413">
          <cell r="K3413">
            <v>-1.221367904537334</v>
          </cell>
          <cell r="S3413">
            <v>40</v>
          </cell>
        </row>
        <row r="3414">
          <cell r="K3414">
            <v>-1.1322339011812443</v>
          </cell>
          <cell r="S3414">
            <v>40</v>
          </cell>
        </row>
        <row r="3415">
          <cell r="K3415">
            <v>-0.95031940882430477</v>
          </cell>
          <cell r="S3415">
            <v>40</v>
          </cell>
        </row>
        <row r="3416">
          <cell r="K3416">
            <v>-0.80059338484870823</v>
          </cell>
          <cell r="S3416">
            <v>40</v>
          </cell>
        </row>
        <row r="3417">
          <cell r="K3417">
            <v>-0.75411682608677544</v>
          </cell>
          <cell r="S3417">
            <v>40</v>
          </cell>
        </row>
        <row r="3418">
          <cell r="K3418">
            <v>-0.66082323250784392</v>
          </cell>
          <cell r="S3418">
            <v>40</v>
          </cell>
        </row>
        <row r="3419">
          <cell r="K3419">
            <v>-0.7505080626473315</v>
          </cell>
          <cell r="S3419">
            <v>40</v>
          </cell>
        </row>
        <row r="3420">
          <cell r="K3420">
            <v>-0.56848467806043812</v>
          </cell>
          <cell r="S3420">
            <v>40</v>
          </cell>
        </row>
        <row r="3421">
          <cell r="K3421">
            <v>-0.48885180244815768</v>
          </cell>
          <cell r="S3421">
            <v>40</v>
          </cell>
        </row>
        <row r="3422">
          <cell r="K3422">
            <v>-0.62507552478801554</v>
          </cell>
          <cell r="S3422">
            <v>40</v>
          </cell>
        </row>
        <row r="3423">
          <cell r="K3423">
            <v>-0.4947131604650411</v>
          </cell>
          <cell r="S3423">
            <v>40</v>
          </cell>
        </row>
        <row r="3424">
          <cell r="K3424">
            <v>-5.0393139991316283E-2</v>
          </cell>
          <cell r="S3424">
            <v>40</v>
          </cell>
        </row>
        <row r="3425">
          <cell r="K3425">
            <v>-0.93023391012691659</v>
          </cell>
          <cell r="S3425">
            <v>40</v>
          </cell>
        </row>
        <row r="3426">
          <cell r="K3426">
            <v>-0.83868246021423221</v>
          </cell>
          <cell r="S3426">
            <v>40</v>
          </cell>
        </row>
        <row r="3427">
          <cell r="K3427">
            <v>-0.76499976328496977</v>
          </cell>
          <cell r="S3427">
            <v>40</v>
          </cell>
        </row>
        <row r="3428">
          <cell r="K3428">
            <v>-0.67034682113759125</v>
          </cell>
          <cell r="S3428">
            <v>40</v>
          </cell>
        </row>
        <row r="3429">
          <cell r="K3429">
            <v>-2.3843573832817411</v>
          </cell>
          <cell r="S3429">
            <v>40</v>
          </cell>
        </row>
        <row r="3430">
          <cell r="K3430">
            <v>5.7199530866420378</v>
          </cell>
          <cell r="S3430">
            <v>40</v>
          </cell>
        </row>
        <row r="3431">
          <cell r="K3431">
            <v>-1.5532519368489563</v>
          </cell>
          <cell r="S3431">
            <v>40</v>
          </cell>
        </row>
        <row r="3432">
          <cell r="K3432">
            <v>-0.5962483261125906</v>
          </cell>
          <cell r="S3432">
            <v>40</v>
          </cell>
        </row>
        <row r="3433">
          <cell r="K3433">
            <v>-0.45781824025132006</v>
          </cell>
          <cell r="S3433">
            <v>40</v>
          </cell>
        </row>
        <row r="3434">
          <cell r="K3434">
            <v>-1.1892869687699152</v>
          </cell>
          <cell r="S3434">
            <v>40</v>
          </cell>
        </row>
        <row r="3435">
          <cell r="K3435">
            <v>-1.0344791590817854</v>
          </cell>
          <cell r="S3435">
            <v>40</v>
          </cell>
        </row>
        <row r="3436">
          <cell r="K3436">
            <v>-0.97826358900807231</v>
          </cell>
          <cell r="S3436">
            <v>40</v>
          </cell>
        </row>
        <row r="3437">
          <cell r="K3437">
            <v>-0.74124320741506766</v>
          </cell>
          <cell r="S3437">
            <v>40</v>
          </cell>
        </row>
        <row r="3438">
          <cell r="K3438">
            <v>-0.65844307392661683</v>
          </cell>
          <cell r="S3438">
            <v>40</v>
          </cell>
        </row>
        <row r="3439">
          <cell r="K3439">
            <v>-0.56760512595411206</v>
          </cell>
          <cell r="S3439">
            <v>40</v>
          </cell>
        </row>
        <row r="3440">
          <cell r="K3440">
            <v>-0.62642121670509276</v>
          </cell>
          <cell r="S3440">
            <v>40</v>
          </cell>
        </row>
        <row r="3441">
          <cell r="K3441">
            <v>-0.46658206692950632</v>
          </cell>
          <cell r="S3441">
            <v>40</v>
          </cell>
        </row>
        <row r="3442">
          <cell r="K3442">
            <v>-0.39407346471900756</v>
          </cell>
          <cell r="S3442">
            <v>40</v>
          </cell>
        </row>
        <row r="3443">
          <cell r="K3443">
            <v>-0.49602057799256394</v>
          </cell>
          <cell r="S3443">
            <v>40</v>
          </cell>
        </row>
        <row r="3444">
          <cell r="K3444">
            <v>-0.40261562989695671</v>
          </cell>
          <cell r="S3444">
            <v>40</v>
          </cell>
        </row>
        <row r="3445">
          <cell r="K3445">
            <v>-7.6610344649803749E-2</v>
          </cell>
          <cell r="S3445">
            <v>40</v>
          </cell>
        </row>
        <row r="3446">
          <cell r="K3446">
            <v>-0.91135200396172711</v>
          </cell>
          <cell r="S3446">
            <v>40</v>
          </cell>
        </row>
        <row r="3447">
          <cell r="K3447">
            <v>-0.81210504224812496</v>
          </cell>
          <cell r="S3447">
            <v>40</v>
          </cell>
        </row>
        <row r="3448">
          <cell r="K3448">
            <v>-0.72985858845197271</v>
          </cell>
          <cell r="S3448">
            <v>40</v>
          </cell>
        </row>
        <row r="3449">
          <cell r="K3449">
            <v>-0.69088707513232861</v>
          </cell>
          <cell r="S3449">
            <v>40</v>
          </cell>
        </row>
        <row r="3450">
          <cell r="K3450">
            <v>-0.59489950941717717</v>
          </cell>
          <cell r="S3450">
            <v>40</v>
          </cell>
        </row>
        <row r="3451">
          <cell r="K3451">
            <v>-2.3498287782092513</v>
          </cell>
          <cell r="S3451">
            <v>40</v>
          </cell>
        </row>
        <row r="3452">
          <cell r="K3452">
            <v>-1.5136533587628878</v>
          </cell>
          <cell r="S3452">
            <v>40</v>
          </cell>
        </row>
        <row r="3453">
          <cell r="K3453">
            <v>-0.57632141556861627</v>
          </cell>
          <cell r="S3453">
            <v>40</v>
          </cell>
        </row>
        <row r="3454">
          <cell r="K3454">
            <v>-0.43475124265642084</v>
          </cell>
          <cell r="S3454">
            <v>40</v>
          </cell>
        </row>
        <row r="3455">
          <cell r="K3455">
            <v>-1.1632806515578267</v>
          </cell>
          <cell r="S3455">
            <v>40</v>
          </cell>
        </row>
        <row r="3456">
          <cell r="K3456">
            <v>-0.9840190830806862</v>
          </cell>
          <cell r="S3456">
            <v>40</v>
          </cell>
        </row>
        <row r="3457">
          <cell r="K3457">
            <v>-11.821150371164096</v>
          </cell>
          <cell r="S3457">
            <v>40</v>
          </cell>
        </row>
        <row r="3458">
          <cell r="K3458">
            <v>-0.7030698731974494</v>
          </cell>
          <cell r="S3458">
            <v>40</v>
          </cell>
        </row>
        <row r="3459">
          <cell r="K3459">
            <v>-0.62030696899660775</v>
          </cell>
          <cell r="S3459">
            <v>40</v>
          </cell>
        </row>
        <row r="3460">
          <cell r="K3460">
            <v>-0.54090747249104421</v>
          </cell>
          <cell r="S3460">
            <v>40</v>
          </cell>
        </row>
        <row r="3461">
          <cell r="K3461">
            <v>-0.58160437148426813</v>
          </cell>
          <cell r="S3461">
            <v>40</v>
          </cell>
        </row>
        <row r="3462">
          <cell r="K3462">
            <v>-0.46507111886941999</v>
          </cell>
          <cell r="S3462">
            <v>40</v>
          </cell>
        </row>
        <row r="3463">
          <cell r="K3463">
            <v>3.1264289321585488E-2</v>
          </cell>
          <cell r="S3463">
            <v>40</v>
          </cell>
        </row>
        <row r="3464">
          <cell r="K3464">
            <v>-0.48442449342332367</v>
          </cell>
          <cell r="S3464">
            <v>40</v>
          </cell>
        </row>
        <row r="3465">
          <cell r="K3465">
            <v>-0.38078643875190293</v>
          </cell>
          <cell r="S3465">
            <v>40</v>
          </cell>
        </row>
        <row r="3466">
          <cell r="K3466">
            <v>-0.26602880650852401</v>
          </cell>
          <cell r="S3466">
            <v>40</v>
          </cell>
        </row>
        <row r="3467">
          <cell r="K3467">
            <v>-0.91273349074005972</v>
          </cell>
          <cell r="S3467">
            <v>40</v>
          </cell>
        </row>
        <row r="3468">
          <cell r="K3468">
            <v>-0.81028416075564336</v>
          </cell>
          <cell r="S3468">
            <v>40</v>
          </cell>
        </row>
        <row r="3469">
          <cell r="K3469">
            <v>-0.73054249591069376</v>
          </cell>
          <cell r="S3469">
            <v>40</v>
          </cell>
        </row>
        <row r="3470">
          <cell r="K3470">
            <v>-1.8244735162935735</v>
          </cell>
          <cell r="S3470">
            <v>40</v>
          </cell>
        </row>
        <row r="3471">
          <cell r="K3471">
            <v>-1.9305634111643621</v>
          </cell>
          <cell r="S3471">
            <v>40</v>
          </cell>
        </row>
        <row r="3472">
          <cell r="K3472">
            <v>-1.9810911784378138</v>
          </cell>
          <cell r="S3472">
            <v>40</v>
          </cell>
        </row>
        <row r="3473">
          <cell r="K3473">
            <v>-1.3793999647206374</v>
          </cell>
          <cell r="S3473">
            <v>40</v>
          </cell>
        </row>
        <row r="3474">
          <cell r="K3474">
            <v>-0.645395664672064</v>
          </cell>
          <cell r="S3474">
            <v>40</v>
          </cell>
        </row>
        <row r="3475">
          <cell r="K3475">
            <v>-0.51632762003318977</v>
          </cell>
          <cell r="S3475">
            <v>40</v>
          </cell>
        </row>
        <row r="3476">
          <cell r="K3476">
            <v>-1.0957568187472604</v>
          </cell>
          <cell r="S3476">
            <v>40</v>
          </cell>
        </row>
        <row r="3477">
          <cell r="K3477">
            <v>-0.92985275816540258</v>
          </cell>
          <cell r="S3477">
            <v>40</v>
          </cell>
        </row>
        <row r="3478">
          <cell r="K3478">
            <v>-0.99861822466422445</v>
          </cell>
          <cell r="S3478">
            <v>40</v>
          </cell>
        </row>
        <row r="3479">
          <cell r="K3479">
            <v>-0.70151880457007321</v>
          </cell>
          <cell r="S3479">
            <v>40</v>
          </cell>
        </row>
        <row r="3480">
          <cell r="K3480">
            <v>-0.60788533053632388</v>
          </cell>
          <cell r="S3480">
            <v>40</v>
          </cell>
        </row>
        <row r="3481">
          <cell r="K3481">
            <v>-0.53664455758780438</v>
          </cell>
          <cell r="S3481">
            <v>40</v>
          </cell>
        </row>
        <row r="3482">
          <cell r="K3482">
            <v>-0.56610615273905684</v>
          </cell>
          <cell r="S3482">
            <v>40</v>
          </cell>
        </row>
        <row r="3483">
          <cell r="K3483">
            <v>-0.47515841067124187</v>
          </cell>
          <cell r="S3483">
            <v>40</v>
          </cell>
        </row>
        <row r="3484">
          <cell r="K3484">
            <v>254.61357039431519</v>
          </cell>
          <cell r="S3484">
            <v>40</v>
          </cell>
        </row>
        <row r="3485">
          <cell r="K3485">
            <v>-0.4772378016867676</v>
          </cell>
          <cell r="S3485">
            <v>40</v>
          </cell>
        </row>
        <row r="3486">
          <cell r="K3486">
            <v>181.05350134757575</v>
          </cell>
          <cell r="S3486">
            <v>40</v>
          </cell>
        </row>
        <row r="3487">
          <cell r="K3487">
            <v>4.94624835849162E-2</v>
          </cell>
          <cell r="S3487">
            <v>40</v>
          </cell>
        </row>
        <row r="3488">
          <cell r="K3488">
            <v>-0.80648794806454815</v>
          </cell>
          <cell r="S3488">
            <v>40</v>
          </cell>
        </row>
        <row r="3489">
          <cell r="K3489">
            <v>-0.71538955082036892</v>
          </cell>
          <cell r="S3489">
            <v>40</v>
          </cell>
        </row>
        <row r="3490">
          <cell r="K3490">
            <v>-9.416274709964032</v>
          </cell>
          <cell r="S3490">
            <v>40</v>
          </cell>
        </row>
        <row r="3491">
          <cell r="K3491">
            <v>-5.3022285452299173E-2</v>
          </cell>
          <cell r="S3491">
            <v>40</v>
          </cell>
        </row>
        <row r="3492">
          <cell r="K3492">
            <v>-2.6462039555480068</v>
          </cell>
          <cell r="S3492">
            <v>40</v>
          </cell>
        </row>
        <row r="3493">
          <cell r="K3493">
            <v>-2.7277970502334781</v>
          </cell>
          <cell r="S3493">
            <v>40</v>
          </cell>
        </row>
        <row r="3494">
          <cell r="K3494">
            <v>-0.70464364406637059</v>
          </cell>
          <cell r="S3494">
            <v>40</v>
          </cell>
        </row>
        <row r="3495">
          <cell r="K3495">
            <v>-0.44239166103228189</v>
          </cell>
          <cell r="S3495">
            <v>40</v>
          </cell>
        </row>
        <row r="3496">
          <cell r="K3496">
            <v>-0.27005112599989112</v>
          </cell>
          <cell r="S3496">
            <v>40</v>
          </cell>
        </row>
        <row r="3497">
          <cell r="K3497">
            <v>-8.4920381325400509</v>
          </cell>
          <cell r="S3497">
            <v>40</v>
          </cell>
        </row>
        <row r="3498">
          <cell r="K3498">
            <v>-0.91008866043974035</v>
          </cell>
          <cell r="S3498">
            <v>40</v>
          </cell>
        </row>
        <row r="3499">
          <cell r="K3499">
            <v>-0.98227339683541082</v>
          </cell>
          <cell r="S3499">
            <v>40</v>
          </cell>
        </row>
        <row r="3500">
          <cell r="K3500">
            <v>-0.60552611740190831</v>
          </cell>
          <cell r="S3500">
            <v>40</v>
          </cell>
        </row>
        <row r="3501">
          <cell r="K3501">
            <v>-0.51074189710674178</v>
          </cell>
          <cell r="S3501">
            <v>40</v>
          </cell>
        </row>
        <row r="3502">
          <cell r="K3502">
            <v>-0.43141484784019762</v>
          </cell>
          <cell r="S3502">
            <v>40</v>
          </cell>
        </row>
        <row r="3503">
          <cell r="K3503">
            <v>-0.47428880417734076</v>
          </cell>
          <cell r="S3503">
            <v>40</v>
          </cell>
        </row>
        <row r="3504">
          <cell r="K3504">
            <v>-0.34265608388704738</v>
          </cell>
          <cell r="S3504">
            <v>40</v>
          </cell>
        </row>
        <row r="3505">
          <cell r="K3505">
            <v>-0.26156039432307832</v>
          </cell>
          <cell r="S3505">
            <v>40</v>
          </cell>
        </row>
        <row r="3506">
          <cell r="K3506">
            <v>-0.34550595896230979</v>
          </cell>
          <cell r="S3506">
            <v>40</v>
          </cell>
        </row>
        <row r="3507">
          <cell r="K3507">
            <v>-0.24963149695280859</v>
          </cell>
          <cell r="S3507">
            <v>40</v>
          </cell>
        </row>
        <row r="3508">
          <cell r="K3508">
            <v>-3.1392603066517054E-2</v>
          </cell>
          <cell r="S3508">
            <v>40</v>
          </cell>
        </row>
        <row r="3509">
          <cell r="K3509">
            <v>-0.80554539532546554</v>
          </cell>
          <cell r="S3509">
            <v>40</v>
          </cell>
        </row>
        <row r="3510">
          <cell r="K3510">
            <v>-0.83207332781451582</v>
          </cell>
          <cell r="S3510">
            <v>40</v>
          </cell>
        </row>
        <row r="3511">
          <cell r="K3511">
            <v>-0.71482244611697754</v>
          </cell>
          <cell r="S3511">
            <v>40</v>
          </cell>
        </row>
        <row r="3512">
          <cell r="K3512">
            <v>-0.73664060638577433</v>
          </cell>
          <cell r="S3512">
            <v>40</v>
          </cell>
        </row>
        <row r="3513">
          <cell r="K3513">
            <v>-9.6607753173391409</v>
          </cell>
          <cell r="S3513">
            <v>40</v>
          </cell>
        </row>
        <row r="3514">
          <cell r="K3514">
            <v>-0.65426791313563659</v>
          </cell>
          <cell r="S3514">
            <v>40</v>
          </cell>
        </row>
        <row r="3515">
          <cell r="K3515">
            <v>-9.6952491810221482E-3</v>
          </cell>
          <cell r="S3515">
            <v>40</v>
          </cell>
        </row>
        <row r="3516">
          <cell r="K3516">
            <v>-0.10647816454031138</v>
          </cell>
          <cell r="S3516">
            <v>40</v>
          </cell>
        </row>
        <row r="3517">
          <cell r="K3517">
            <v>-2.6480588781687553</v>
          </cell>
          <cell r="S3517">
            <v>40</v>
          </cell>
        </row>
        <row r="3518">
          <cell r="K3518">
            <v>-2.6384912665213811</v>
          </cell>
          <cell r="S3518">
            <v>40</v>
          </cell>
        </row>
        <row r="3519">
          <cell r="K3519">
            <v>-2.7184465295737956</v>
          </cell>
          <cell r="S3519">
            <v>40</v>
          </cell>
        </row>
        <row r="3520">
          <cell r="K3520">
            <v>-2.7119538220634958</v>
          </cell>
          <cell r="S3520">
            <v>40</v>
          </cell>
        </row>
        <row r="3521">
          <cell r="K3521">
            <v>-0.70094825296869778</v>
          </cell>
          <cell r="S3521">
            <v>40</v>
          </cell>
        </row>
        <row r="3522">
          <cell r="K3522">
            <v>-0.74241327184285777</v>
          </cell>
          <cell r="S3522">
            <v>40</v>
          </cell>
        </row>
        <row r="3523">
          <cell r="K3523">
            <v>-0.43874181830033726</v>
          </cell>
          <cell r="S3523">
            <v>40</v>
          </cell>
        </row>
        <row r="3524">
          <cell r="K3524">
            <v>-0.47831834059982897</v>
          </cell>
          <cell r="S3524">
            <v>40</v>
          </cell>
        </row>
        <row r="3525">
          <cell r="K3525">
            <v>-0.27209240976528754</v>
          </cell>
          <cell r="S3525">
            <v>40</v>
          </cell>
        </row>
        <row r="3526">
          <cell r="K3526">
            <v>-0.31020426509612781</v>
          </cell>
          <cell r="S3526">
            <v>40</v>
          </cell>
        </row>
        <row r="3527">
          <cell r="K3527">
            <v>-8.7974670121147884</v>
          </cell>
          <cell r="S3527">
            <v>40</v>
          </cell>
        </row>
        <row r="3528">
          <cell r="K3528">
            <v>-1.0573899259508071</v>
          </cell>
          <cell r="S3528">
            <v>40</v>
          </cell>
        </row>
        <row r="3529">
          <cell r="K3529">
            <v>-0.90790119392636581</v>
          </cell>
          <cell r="S3529">
            <v>40</v>
          </cell>
        </row>
        <row r="3530">
          <cell r="K3530">
            <v>-0.92993338437764672</v>
          </cell>
          <cell r="S3530">
            <v>40</v>
          </cell>
        </row>
        <row r="3531">
          <cell r="K3531">
            <v>-0.99228892578978722</v>
          </cell>
          <cell r="S3531">
            <v>40</v>
          </cell>
        </row>
        <row r="3532">
          <cell r="K3532">
            <v>-0.97899017804270405</v>
          </cell>
          <cell r="S3532">
            <v>40</v>
          </cell>
        </row>
        <row r="3533">
          <cell r="K3533">
            <v>-0.60923212977918306</v>
          </cell>
          <cell r="S3533">
            <v>40</v>
          </cell>
        </row>
        <row r="3534">
          <cell r="K3534">
            <v>-0.64067929814658575</v>
          </cell>
          <cell r="S3534">
            <v>40</v>
          </cell>
        </row>
        <row r="3535">
          <cell r="K3535">
            <v>-0.51550355730666642</v>
          </cell>
          <cell r="S3535">
            <v>40</v>
          </cell>
        </row>
        <row r="3536">
          <cell r="K3536">
            <v>-0.55156948385323812</v>
          </cell>
          <cell r="S3536">
            <v>40</v>
          </cell>
        </row>
        <row r="3537">
          <cell r="K3537">
            <v>-0.43709234357606269</v>
          </cell>
          <cell r="S3537">
            <v>40</v>
          </cell>
        </row>
        <row r="3538">
          <cell r="K3538">
            <v>-0.47730469813143761</v>
          </cell>
          <cell r="S3538">
            <v>40</v>
          </cell>
        </row>
        <row r="3539">
          <cell r="K3539">
            <v>-0.48049465870797592</v>
          </cell>
          <cell r="S3539">
            <v>40</v>
          </cell>
        </row>
        <row r="3540">
          <cell r="K3540">
            <v>-0.51934838423833651</v>
          </cell>
          <cell r="S3540">
            <v>40</v>
          </cell>
        </row>
        <row r="3541">
          <cell r="K3541">
            <v>-0.35180630314643441</v>
          </cell>
          <cell r="S3541">
            <v>40</v>
          </cell>
        </row>
        <row r="3542">
          <cell r="K3542">
            <v>-0.39981077845577956</v>
          </cell>
          <cell r="S3542">
            <v>40</v>
          </cell>
        </row>
        <row r="3543">
          <cell r="K3543">
            <v>-0.26456373709174846</v>
          </cell>
          <cell r="S3543">
            <v>40</v>
          </cell>
        </row>
        <row r="3544">
          <cell r="K3544">
            <v>-0.26510767044262734</v>
          </cell>
          <cell r="S3544">
            <v>40</v>
          </cell>
        </row>
        <row r="3545">
          <cell r="K3545">
            <v>-0.35534723470116991</v>
          </cell>
          <cell r="S3545">
            <v>40</v>
          </cell>
        </row>
        <row r="3546">
          <cell r="K3546">
            <v>-0.40592588353478726</v>
          </cell>
          <cell r="S3546">
            <v>40</v>
          </cell>
        </row>
        <row r="3547">
          <cell r="K3547">
            <v>1437.9083555708514</v>
          </cell>
          <cell r="S3547">
            <v>40</v>
          </cell>
        </row>
        <row r="3548">
          <cell r="K3548">
            <v>9.362318890659467E-2</v>
          </cell>
          <cell r="S3548">
            <v>40</v>
          </cell>
        </row>
        <row r="3549">
          <cell r="K3549">
            <v>-2.320583436965417E-2</v>
          </cell>
          <cell r="S3549">
            <v>40</v>
          </cell>
        </row>
        <row r="3550">
          <cell r="K3550">
            <v>4.1570384290810301E-2</v>
          </cell>
          <cell r="S3550">
            <v>40</v>
          </cell>
        </row>
        <row r="3551">
          <cell r="K3551">
            <v>-0.80833489078730525</v>
          </cell>
          <cell r="S3551">
            <v>40</v>
          </cell>
        </row>
        <row r="3552">
          <cell r="K3552">
            <v>-0.71676615297376356</v>
          </cell>
          <cell r="S3552">
            <v>40</v>
          </cell>
        </row>
        <row r="3553">
          <cell r="K3553">
            <v>-0.64161713396512221</v>
          </cell>
          <cell r="S3553">
            <v>40</v>
          </cell>
        </row>
        <row r="3554">
          <cell r="K3554">
            <v>-0.50131730794945484</v>
          </cell>
          <cell r="S3554">
            <v>40</v>
          </cell>
        </row>
        <row r="3555">
          <cell r="K3555">
            <v>0.90583071729544029</v>
          </cell>
          <cell r="S3555">
            <v>40</v>
          </cell>
        </row>
        <row r="3556">
          <cell r="K3556">
            <v>-2.7049449478152736</v>
          </cell>
          <cell r="S3556">
            <v>40</v>
          </cell>
        </row>
        <row r="3557">
          <cell r="K3557">
            <v>-0.68306906439277926</v>
          </cell>
          <cell r="S3557">
            <v>40</v>
          </cell>
        </row>
        <row r="3558">
          <cell r="K3558">
            <v>-0.44200529690890256</v>
          </cell>
          <cell r="S3558">
            <v>40</v>
          </cell>
        </row>
        <row r="3559">
          <cell r="K3559">
            <v>-0.28573493459034027</v>
          </cell>
          <cell r="S3559">
            <v>40</v>
          </cell>
        </row>
        <row r="3560">
          <cell r="K3560">
            <v>-1.0504835764744682</v>
          </cell>
          <cell r="S3560">
            <v>40</v>
          </cell>
        </row>
        <row r="3561">
          <cell r="K3561">
            <v>-0.91246190288801465</v>
          </cell>
          <cell r="S3561">
            <v>40</v>
          </cell>
        </row>
        <row r="3562">
          <cell r="K3562">
            <v>-1.0182690138226673</v>
          </cell>
          <cell r="S3562">
            <v>40</v>
          </cell>
        </row>
        <row r="3563">
          <cell r="K3563">
            <v>-0.61605963480236292</v>
          </cell>
          <cell r="S3563">
            <v>40</v>
          </cell>
        </row>
        <row r="3564">
          <cell r="K3564">
            <v>-0.52179201936421116</v>
          </cell>
          <cell r="S3564">
            <v>40</v>
          </cell>
        </row>
        <row r="3565">
          <cell r="K3565">
            <v>-0.44809562378249246</v>
          </cell>
          <cell r="S3565">
            <v>40</v>
          </cell>
        </row>
        <row r="3566">
          <cell r="K3566">
            <v>-0.49269430053160268</v>
          </cell>
          <cell r="S3566">
            <v>40</v>
          </cell>
        </row>
        <row r="3567">
          <cell r="K3567">
            <v>-0.36487661354203715</v>
          </cell>
          <cell r="S3567">
            <v>40</v>
          </cell>
        </row>
        <row r="3568">
          <cell r="K3568">
            <v>-0.27150039020184596</v>
          </cell>
          <cell r="S3568">
            <v>40</v>
          </cell>
        </row>
        <row r="3569">
          <cell r="K3569">
            <v>-0.36902644446612703</v>
          </cell>
          <cell r="S3569">
            <v>40</v>
          </cell>
        </row>
        <row r="3570">
          <cell r="K3570">
            <v>1440.3701601187979</v>
          </cell>
          <cell r="S3570">
            <v>40</v>
          </cell>
        </row>
        <row r="3571">
          <cell r="K3571">
            <v>-1.1822745653620632E-2</v>
          </cell>
          <cell r="S3571">
            <v>40</v>
          </cell>
        </row>
        <row r="3572">
          <cell r="K3572">
            <v>-0.99419003039433218</v>
          </cell>
          <cell r="S3572">
            <v>40</v>
          </cell>
        </row>
        <row r="3573">
          <cell r="K3573">
            <v>-0.91104341259451771</v>
          </cell>
          <cell r="S3573">
            <v>40</v>
          </cell>
        </row>
        <row r="3574">
          <cell r="K3574">
            <v>-0.82844821808286617</v>
          </cell>
          <cell r="S3574">
            <v>40</v>
          </cell>
        </row>
        <row r="3575">
          <cell r="K3575">
            <v>-2.3719184292135531</v>
          </cell>
          <cell r="S3575">
            <v>40</v>
          </cell>
        </row>
        <row r="3576">
          <cell r="K3576">
            <v>-2.4780314439552322</v>
          </cell>
          <cell r="S3576">
            <v>40</v>
          </cell>
        </row>
        <row r="3577">
          <cell r="K3577">
            <v>-2.5372557832297282</v>
          </cell>
          <cell r="S3577">
            <v>40</v>
          </cell>
        </row>
        <row r="3578">
          <cell r="K3578">
            <v>-1.8525419121637494</v>
          </cell>
          <cell r="S3578">
            <v>40</v>
          </cell>
        </row>
        <row r="3579">
          <cell r="K3579">
            <v>-0.65235612590850001</v>
          </cell>
          <cell r="S3579">
            <v>40</v>
          </cell>
        </row>
        <row r="3580">
          <cell r="K3580">
            <v>-0.54581855228073384</v>
          </cell>
          <cell r="S3580">
            <v>40</v>
          </cell>
        </row>
        <row r="3581">
          <cell r="K3581">
            <v>-1.3170382229206279</v>
          </cell>
          <cell r="S3581">
            <v>40</v>
          </cell>
        </row>
        <row r="3582">
          <cell r="K3582">
            <v>-1.1017293444320386</v>
          </cell>
          <cell r="S3582">
            <v>40</v>
          </cell>
        </row>
        <row r="3583">
          <cell r="K3583">
            <v>-1.2412273145355026</v>
          </cell>
          <cell r="S3583">
            <v>40</v>
          </cell>
        </row>
        <row r="3584">
          <cell r="K3584">
            <v>-0.85976897716411982</v>
          </cell>
          <cell r="S3584">
            <v>40</v>
          </cell>
        </row>
        <row r="3585">
          <cell r="K3585">
            <v>-0.76655104401187268</v>
          </cell>
          <cell r="S3585">
            <v>40</v>
          </cell>
        </row>
        <row r="3586">
          <cell r="K3586">
            <v>-0.65424309820300686</v>
          </cell>
          <cell r="S3586">
            <v>40</v>
          </cell>
        </row>
        <row r="3587">
          <cell r="K3587">
            <v>-0.77128658051497589</v>
          </cell>
          <cell r="S3587">
            <v>40</v>
          </cell>
        </row>
        <row r="3588">
          <cell r="K3588">
            <v>-0.59820788117902757</v>
          </cell>
          <cell r="S3588">
            <v>40</v>
          </cell>
        </row>
        <row r="3589">
          <cell r="K3589">
            <v>-0.47727325449309205</v>
          </cell>
          <cell r="S3589">
            <v>40</v>
          </cell>
        </row>
        <row r="3590">
          <cell r="K3590">
            <v>-0.65122934053167436</v>
          </cell>
          <cell r="S3590">
            <v>40</v>
          </cell>
        </row>
        <row r="3591">
          <cell r="K3591">
            <v>5625.4065279358274</v>
          </cell>
          <cell r="S3591">
            <v>40</v>
          </cell>
        </row>
        <row r="3592">
          <cell r="K3592">
            <v>-32.101493710623508</v>
          </cell>
          <cell r="S3592">
            <v>40</v>
          </cell>
        </row>
        <row r="3593">
          <cell r="K3593">
            <v>-0.99310036138578217</v>
          </cell>
          <cell r="S3593">
            <v>40</v>
          </cell>
        </row>
        <row r="3594">
          <cell r="K3594">
            <v>-0.87183394269623915</v>
          </cell>
          <cell r="S3594">
            <v>40</v>
          </cell>
        </row>
        <row r="3595">
          <cell r="K3595">
            <v>-0.76998080054194096</v>
          </cell>
          <cell r="S3595">
            <v>40</v>
          </cell>
        </row>
        <row r="3596">
          <cell r="K3596">
            <v>-2.3427792517661157</v>
          </cell>
          <cell r="S3596">
            <v>40</v>
          </cell>
        </row>
        <row r="3597">
          <cell r="K3597">
            <v>-2.4391164101961627</v>
          </cell>
          <cell r="S3597">
            <v>40</v>
          </cell>
        </row>
        <row r="3598">
          <cell r="K3598">
            <v>5.9683540941143542</v>
          </cell>
          <cell r="S3598">
            <v>40</v>
          </cell>
        </row>
        <row r="3599">
          <cell r="K3599">
            <v>-1.8493162223019417</v>
          </cell>
          <cell r="S3599">
            <v>40</v>
          </cell>
        </row>
        <row r="3600">
          <cell r="K3600">
            <v>-0.60319394058518006</v>
          </cell>
          <cell r="S3600">
            <v>40</v>
          </cell>
        </row>
        <row r="3601">
          <cell r="K3601">
            <v>-0.48016719751972908</v>
          </cell>
          <cell r="S3601">
            <v>40</v>
          </cell>
        </row>
        <row r="3602">
          <cell r="K3602">
            <v>-1.2435590993518744</v>
          </cell>
          <cell r="S3602">
            <v>40</v>
          </cell>
        </row>
        <row r="3603">
          <cell r="K3603">
            <v>-0.97161927890125244</v>
          </cell>
          <cell r="S3603">
            <v>40</v>
          </cell>
        </row>
        <row r="3604">
          <cell r="K3604">
            <v>-1.2786340762092863</v>
          </cell>
          <cell r="S3604">
            <v>40</v>
          </cell>
        </row>
        <row r="3605">
          <cell r="K3605">
            <v>-0.77604071401849462</v>
          </cell>
          <cell r="S3605">
            <v>40</v>
          </cell>
        </row>
        <row r="3606">
          <cell r="K3606">
            <v>-0.66128063003575399</v>
          </cell>
          <cell r="S3606">
            <v>40</v>
          </cell>
        </row>
        <row r="3607">
          <cell r="K3607">
            <v>-0.56297311880406098</v>
          </cell>
          <cell r="S3607">
            <v>40</v>
          </cell>
        </row>
        <row r="3608">
          <cell r="K3608">
            <v>-0.63198052037868258</v>
          </cell>
          <cell r="S3608">
            <v>40</v>
          </cell>
        </row>
        <row r="3609">
          <cell r="K3609">
            <v>-0.46587849574996165</v>
          </cell>
          <cell r="S3609">
            <v>40</v>
          </cell>
        </row>
        <row r="3610">
          <cell r="K3610">
            <v>-19.074918689635751</v>
          </cell>
          <cell r="S3610">
            <v>40</v>
          </cell>
        </row>
        <row r="3611">
          <cell r="K3611">
            <v>2830.2661681494674</v>
          </cell>
          <cell r="S3611">
            <v>40</v>
          </cell>
        </row>
        <row r="3612">
          <cell r="K3612">
            <v>-0.37154023994597052</v>
          </cell>
          <cell r="S3612">
            <v>40</v>
          </cell>
        </row>
        <row r="3613">
          <cell r="K3613">
            <v>-23.404069698374233</v>
          </cell>
          <cell r="S3613">
            <v>40</v>
          </cell>
        </row>
        <row r="3614">
          <cell r="K3614">
            <v>-0.95501951315949041</v>
          </cell>
          <cell r="S3614">
            <v>40</v>
          </cell>
        </row>
        <row r="3615">
          <cell r="K3615">
            <v>-0.83237825020716494</v>
          </cell>
          <cell r="S3615">
            <v>40</v>
          </cell>
        </row>
        <row r="3616">
          <cell r="K3616">
            <v>-0.72924579250325727</v>
          </cell>
          <cell r="S3616">
            <v>40</v>
          </cell>
        </row>
        <row r="3617">
          <cell r="K3617">
            <v>-2.2755646448773077</v>
          </cell>
          <cell r="S3617">
            <v>40</v>
          </cell>
        </row>
        <row r="3618">
          <cell r="K3618">
            <v>-2.3613067213301484</v>
          </cell>
          <cell r="S3618">
            <v>40</v>
          </cell>
        </row>
        <row r="3619">
          <cell r="K3619">
            <v>-2.4074061838818963</v>
          </cell>
          <cell r="S3619">
            <v>40</v>
          </cell>
        </row>
        <row r="3620">
          <cell r="K3620">
            <v>-1.8133230139867942</v>
          </cell>
          <cell r="S3620">
            <v>40</v>
          </cell>
        </row>
        <row r="3621">
          <cell r="K3621">
            <v>-0.56824278529960826</v>
          </cell>
          <cell r="S3621">
            <v>40</v>
          </cell>
        </row>
        <row r="3622">
          <cell r="K3622">
            <v>-0.44108688541933672</v>
          </cell>
          <cell r="S3622">
            <v>40</v>
          </cell>
        </row>
        <row r="3623">
          <cell r="K3623">
            <v>-1.1798223174470739</v>
          </cell>
          <cell r="S3623">
            <v>40</v>
          </cell>
        </row>
        <row r="3624">
          <cell r="K3624">
            <v>-13.902008186070592</v>
          </cell>
          <cell r="S3624">
            <v>40</v>
          </cell>
        </row>
        <row r="3625">
          <cell r="K3625">
            <v>-1.2771404079909048</v>
          </cell>
          <cell r="S3625">
            <v>40</v>
          </cell>
        </row>
        <row r="3626">
          <cell r="K3626">
            <v>-0.73041761263327076</v>
          </cell>
          <cell r="S3626">
            <v>40</v>
          </cell>
        </row>
        <row r="3627">
          <cell r="K3627">
            <v>-0.61897216455873005</v>
          </cell>
          <cell r="S3627">
            <v>40</v>
          </cell>
        </row>
        <row r="3628">
          <cell r="K3628">
            <v>-0.52892231566278092</v>
          </cell>
          <cell r="S3628">
            <v>40</v>
          </cell>
        </row>
        <row r="3629">
          <cell r="K3629">
            <v>-0.58658808296743636</v>
          </cell>
          <cell r="S3629">
            <v>40</v>
          </cell>
        </row>
        <row r="3630">
          <cell r="K3630">
            <v>-0.44976759349472006</v>
          </cell>
          <cell r="S3630">
            <v>40</v>
          </cell>
        </row>
        <row r="3631">
          <cell r="K3631">
            <v>-0.33380685834350826</v>
          </cell>
          <cell r="S3631">
            <v>40</v>
          </cell>
        </row>
        <row r="3632">
          <cell r="K3632">
            <v>-0.47087624490875868</v>
          </cell>
          <cell r="S3632">
            <v>40</v>
          </cell>
        </row>
        <row r="3633">
          <cell r="K3633">
            <v>-0.35295882979588761</v>
          </cell>
          <cell r="S3633">
            <v>40</v>
          </cell>
        </row>
        <row r="3634">
          <cell r="K3634">
            <v>-0.24912750858361601</v>
          </cell>
          <cell r="S3634">
            <v>40</v>
          </cell>
        </row>
        <row r="3635">
          <cell r="K3635">
            <v>-0.97007858595666696</v>
          </cell>
          <cell r="S3635">
            <v>40</v>
          </cell>
        </row>
        <row r="3636">
          <cell r="K3636">
            <v>-0.8446260904428009</v>
          </cell>
          <cell r="S3636">
            <v>40</v>
          </cell>
        </row>
        <row r="3637">
          <cell r="K3637">
            <v>-0.7415578844634616</v>
          </cell>
          <cell r="S3637">
            <v>40</v>
          </cell>
        </row>
        <row r="3638">
          <cell r="K3638">
            <v>-1.8986797746327888</v>
          </cell>
          <cell r="S3638">
            <v>40</v>
          </cell>
        </row>
        <row r="3639">
          <cell r="K3639">
            <v>-1.962293035252396</v>
          </cell>
          <cell r="S3639">
            <v>40</v>
          </cell>
        </row>
        <row r="3640">
          <cell r="K3640">
            <v>-1.9971038157652719</v>
          </cell>
          <cell r="S3640">
            <v>40</v>
          </cell>
        </row>
        <row r="3641">
          <cell r="K3641">
            <v>-1.6488186565476171</v>
          </cell>
          <cell r="S3641">
            <v>40</v>
          </cell>
        </row>
        <row r="3642">
          <cell r="K3642">
            <v>-0.64896339744661846</v>
          </cell>
          <cell r="S3642">
            <v>40</v>
          </cell>
        </row>
        <row r="3643">
          <cell r="K3643">
            <v>-0.52592065981359759</v>
          </cell>
          <cell r="S3643">
            <v>40</v>
          </cell>
        </row>
        <row r="3644">
          <cell r="K3644">
            <v>-1.1214879137422595</v>
          </cell>
          <cell r="S3644">
            <v>40</v>
          </cell>
        </row>
        <row r="3645">
          <cell r="K3645">
            <v>-0.94951564886063833</v>
          </cell>
          <cell r="S3645">
            <v>40</v>
          </cell>
        </row>
        <row r="3646">
          <cell r="K3646">
            <v>-1.2430296719740752</v>
          </cell>
          <cell r="S3646">
            <v>40</v>
          </cell>
        </row>
        <row r="3647">
          <cell r="K3647">
            <v>-0.74562725627584203</v>
          </cell>
          <cell r="S3647">
            <v>40</v>
          </cell>
        </row>
        <row r="3648">
          <cell r="K3648">
            <v>-0.62322280669511354</v>
          </cell>
          <cell r="S3648">
            <v>40</v>
          </cell>
        </row>
        <row r="3649">
          <cell r="K3649">
            <v>-0.53563260206317065</v>
          </cell>
          <cell r="S3649">
            <v>40</v>
          </cell>
        </row>
        <row r="3650">
          <cell r="K3650">
            <v>-0.58548084982650805</v>
          </cell>
          <cell r="S3650">
            <v>40</v>
          </cell>
        </row>
        <row r="3651">
          <cell r="K3651">
            <v>-0.45904936409783076</v>
          </cell>
          <cell r="S3651">
            <v>40</v>
          </cell>
        </row>
        <row r="3652">
          <cell r="K3652">
            <v>-0.35644293602760219</v>
          </cell>
          <cell r="S3652">
            <v>40</v>
          </cell>
        </row>
        <row r="3653">
          <cell r="K3653">
            <v>-0.4683623491828936</v>
          </cell>
          <cell r="S3653">
            <v>40</v>
          </cell>
        </row>
        <row r="3654">
          <cell r="K3654">
            <v>1.6646878438648188E-2</v>
          </cell>
          <cell r="S3654">
            <v>40</v>
          </cell>
        </row>
        <row r="3655">
          <cell r="K3655">
            <v>-20.203767394054033</v>
          </cell>
          <cell r="S3655">
            <v>40</v>
          </cell>
        </row>
        <row r="3656">
          <cell r="K3656">
            <v>-0.89042143918870986</v>
          </cell>
          <cell r="S3656">
            <v>40</v>
          </cell>
        </row>
        <row r="3657">
          <cell r="K3657">
            <v>-0.75351902335731225</v>
          </cell>
          <cell r="S3657">
            <v>40</v>
          </cell>
        </row>
        <row r="3658">
          <cell r="K3658">
            <v>-0.64394872218960153</v>
          </cell>
          <cell r="S3658">
            <v>40</v>
          </cell>
        </row>
        <row r="3659">
          <cell r="K3659">
            <v>-0.48920160126730783</v>
          </cell>
          <cell r="S3659">
            <v>40</v>
          </cell>
        </row>
        <row r="3660">
          <cell r="K3660">
            <v>5.5124831434216768</v>
          </cell>
          <cell r="S3660">
            <v>40</v>
          </cell>
        </row>
        <row r="3661">
          <cell r="K3661">
            <v>5.8834265389469547</v>
          </cell>
          <cell r="S3661">
            <v>40</v>
          </cell>
        </row>
        <row r="3662">
          <cell r="K3662">
            <v>-1.9808353972932531</v>
          </cell>
          <cell r="S3662">
            <v>40</v>
          </cell>
        </row>
        <row r="3663">
          <cell r="K3663">
            <v>-0.41257276314943642</v>
          </cell>
          <cell r="S3663">
            <v>40</v>
          </cell>
        </row>
        <row r="3664">
          <cell r="K3664">
            <v>-9.5947249810743145</v>
          </cell>
          <cell r="S3664">
            <v>40</v>
          </cell>
        </row>
        <row r="3665">
          <cell r="K3665">
            <v>-1.1488605456860042</v>
          </cell>
          <cell r="S3665">
            <v>40</v>
          </cell>
        </row>
        <row r="3666">
          <cell r="K3666">
            <v>-11.357302515694874</v>
          </cell>
          <cell r="S3666">
            <v>40</v>
          </cell>
        </row>
        <row r="3667">
          <cell r="K3667">
            <v>-11.805558712042531</v>
          </cell>
          <cell r="S3667">
            <v>40</v>
          </cell>
        </row>
        <row r="3668">
          <cell r="K3668">
            <v>-0.65025047534086267</v>
          </cell>
          <cell r="S3668">
            <v>40</v>
          </cell>
        </row>
        <row r="3669">
          <cell r="K3669">
            <v>-0.52692220218640384</v>
          </cell>
          <cell r="S3669">
            <v>40</v>
          </cell>
        </row>
        <row r="3670">
          <cell r="K3670">
            <v>-0.43486399662430258</v>
          </cell>
          <cell r="S3670">
            <v>40</v>
          </cell>
        </row>
        <row r="3671">
          <cell r="K3671">
            <v>-0.48672278158266397</v>
          </cell>
          <cell r="S3671">
            <v>40</v>
          </cell>
        </row>
        <row r="3672">
          <cell r="K3672">
            <v>-0.33772151846141213</v>
          </cell>
          <cell r="S3672">
            <v>40</v>
          </cell>
        </row>
        <row r="3673">
          <cell r="K3673">
            <v>-0.25197097969489268</v>
          </cell>
          <cell r="S3673">
            <v>40</v>
          </cell>
        </row>
        <row r="3674">
          <cell r="K3674">
            <v>1845.8817741241298</v>
          </cell>
          <cell r="S3674">
            <v>40</v>
          </cell>
        </row>
        <row r="3675">
          <cell r="K3675">
            <v>-0.22563538137874978</v>
          </cell>
          <cell r="S3675">
            <v>40</v>
          </cell>
        </row>
        <row r="3676">
          <cell r="K3676">
            <v>-14.831890210109465</v>
          </cell>
          <cell r="S3676">
            <v>40</v>
          </cell>
        </row>
        <row r="3677">
          <cell r="K3677">
            <v>-0.89213012749943454</v>
          </cell>
          <cell r="S3677">
            <v>40</v>
          </cell>
        </row>
        <row r="3678">
          <cell r="K3678">
            <v>-0.88705381070114964</v>
          </cell>
          <cell r="S3678">
            <v>40</v>
          </cell>
        </row>
        <row r="3679">
          <cell r="K3679">
            <v>-0.75590113414877369</v>
          </cell>
          <cell r="S3679">
            <v>40</v>
          </cell>
        </row>
        <row r="3680">
          <cell r="K3680">
            <v>-0.7558801994118558</v>
          </cell>
          <cell r="S3680">
            <v>40</v>
          </cell>
        </row>
        <row r="3681">
          <cell r="K3681">
            <v>-0.64616381691111924</v>
          </cell>
          <cell r="S3681">
            <v>40</v>
          </cell>
        </row>
        <row r="3682">
          <cell r="K3682">
            <v>-0.65007646469269931</v>
          </cell>
          <cell r="S3682">
            <v>40</v>
          </cell>
        </row>
        <row r="3683">
          <cell r="K3683">
            <v>-0.47044406950398343</v>
          </cell>
          <cell r="S3683">
            <v>40</v>
          </cell>
        </row>
        <row r="3684">
          <cell r="K3684">
            <v>-0.49306229431058657</v>
          </cell>
          <cell r="S3684">
            <v>40</v>
          </cell>
        </row>
        <row r="3685">
          <cell r="K3685">
            <v>5.5051249949675691</v>
          </cell>
          <cell r="S3685">
            <v>40</v>
          </cell>
        </row>
        <row r="3686">
          <cell r="K3686">
            <v>5.3016481820513839</v>
          </cell>
          <cell r="S3686">
            <v>40</v>
          </cell>
        </row>
        <row r="3687">
          <cell r="K3687">
            <v>5.8115664332812367</v>
          </cell>
          <cell r="S3687">
            <v>40</v>
          </cell>
        </row>
        <row r="3688">
          <cell r="K3688">
            <v>5.6743479426765306</v>
          </cell>
          <cell r="S3688">
            <v>40</v>
          </cell>
        </row>
        <row r="3689">
          <cell r="K3689">
            <v>-1.9915835823523571</v>
          </cell>
          <cell r="S3689">
            <v>40</v>
          </cell>
        </row>
        <row r="3690">
          <cell r="K3690">
            <v>-1.9792251767296303</v>
          </cell>
          <cell r="S3690">
            <v>40</v>
          </cell>
        </row>
        <row r="3691">
          <cell r="K3691">
            <v>-2.2082789295978356</v>
          </cell>
          <cell r="S3691">
            <v>40</v>
          </cell>
        </row>
        <row r="3692">
          <cell r="K3692">
            <v>-0.42699564725764699</v>
          </cell>
          <cell r="S3692">
            <v>40</v>
          </cell>
        </row>
        <row r="3693">
          <cell r="K3693">
            <v>-9.8094247030575392</v>
          </cell>
          <cell r="S3693">
            <v>40</v>
          </cell>
        </row>
        <row r="3694">
          <cell r="K3694">
            <v>-0.26576433540622502</v>
          </cell>
          <cell r="S3694">
            <v>40</v>
          </cell>
        </row>
        <row r="3695">
          <cell r="K3695">
            <v>-1.1433393809283756</v>
          </cell>
          <cell r="S3695">
            <v>40</v>
          </cell>
        </row>
        <row r="3696">
          <cell r="K3696">
            <v>-1.1321878038488191</v>
          </cell>
          <cell r="S3696">
            <v>40</v>
          </cell>
        </row>
        <row r="3697">
          <cell r="K3697">
            <v>-0.93795473543729435</v>
          </cell>
          <cell r="S3697">
            <v>40</v>
          </cell>
        </row>
        <row r="3698">
          <cell r="K3698">
            <v>-0.9276947232445204</v>
          </cell>
          <cell r="S3698">
            <v>40</v>
          </cell>
        </row>
        <row r="3699">
          <cell r="K3699">
            <v>-12.134101552214503</v>
          </cell>
          <cell r="S3699">
            <v>40</v>
          </cell>
        </row>
        <row r="3700">
          <cell r="K3700">
            <v>-11.880925878421259</v>
          </cell>
          <cell r="S3700">
            <v>40</v>
          </cell>
        </row>
        <row r="3701">
          <cell r="K3701">
            <v>-0.65445425439254323</v>
          </cell>
          <cell r="S3701">
            <v>40</v>
          </cell>
        </row>
        <row r="3702">
          <cell r="K3702">
            <v>-0.66807864450426424</v>
          </cell>
          <cell r="S3702">
            <v>40</v>
          </cell>
        </row>
        <row r="3703">
          <cell r="K3703">
            <v>-0.53041391929949078</v>
          </cell>
          <cell r="S3703">
            <v>40</v>
          </cell>
        </row>
        <row r="3704">
          <cell r="K3704">
            <v>-0.55265721152289693</v>
          </cell>
          <cell r="S3704">
            <v>40</v>
          </cell>
        </row>
        <row r="3705">
          <cell r="K3705">
            <v>-0.44065582321913949</v>
          </cell>
          <cell r="S3705">
            <v>40</v>
          </cell>
        </row>
        <row r="3706">
          <cell r="K3706">
            <v>-0.46740551761219279</v>
          </cell>
          <cell r="S3706">
            <v>40</v>
          </cell>
        </row>
        <row r="3707">
          <cell r="K3707">
            <v>-0.49300008319371924</v>
          </cell>
          <cell r="S3707">
            <v>40</v>
          </cell>
        </row>
        <row r="3708">
          <cell r="K3708">
            <v>-0.52453416282907872</v>
          </cell>
          <cell r="S3708">
            <v>40</v>
          </cell>
        </row>
        <row r="3709">
          <cell r="K3709">
            <v>-0.34172583446746757</v>
          </cell>
          <cell r="S3709">
            <v>40</v>
          </cell>
        </row>
        <row r="3710">
          <cell r="K3710">
            <v>-0.38471753456155067</v>
          </cell>
          <cell r="S3710">
            <v>40</v>
          </cell>
        </row>
        <row r="3711">
          <cell r="K3711">
            <v>-0.26171836800041609</v>
          </cell>
          <cell r="S3711">
            <v>40</v>
          </cell>
        </row>
        <row r="3712">
          <cell r="K3712">
            <v>-0.28380006794983176</v>
          </cell>
          <cell r="S3712">
            <v>40</v>
          </cell>
        </row>
        <row r="3713">
          <cell r="K3713">
            <v>87.609826563564539</v>
          </cell>
          <cell r="S3713">
            <v>40</v>
          </cell>
        </row>
        <row r="3714">
          <cell r="K3714">
            <v>-0.39000155999689184</v>
          </cell>
          <cell r="S3714">
            <v>40</v>
          </cell>
        </row>
        <row r="3715">
          <cell r="K3715">
            <v>-0.22838813020800341</v>
          </cell>
          <cell r="S3715">
            <v>40</v>
          </cell>
        </row>
        <row r="3716">
          <cell r="K3716">
            <v>196.68186217941192</v>
          </cell>
          <cell r="S3716">
            <v>40</v>
          </cell>
        </row>
        <row r="3717">
          <cell r="K3717">
            <v>-14.80715841091828</v>
          </cell>
          <cell r="S3717">
            <v>40</v>
          </cell>
        </row>
        <row r="3718">
          <cell r="K3718">
            <v>-14.30998475842954</v>
          </cell>
          <cell r="S3718">
            <v>40</v>
          </cell>
        </row>
        <row r="3719">
          <cell r="K3719">
            <v>-0.89832695280942521</v>
          </cell>
          <cell r="S3719">
            <v>40</v>
          </cell>
        </row>
        <row r="3720">
          <cell r="K3720">
            <v>-0.7638132619303013</v>
          </cell>
          <cell r="S3720">
            <v>40</v>
          </cell>
        </row>
        <row r="3721">
          <cell r="K3721">
            <v>-0.65403876334332522</v>
          </cell>
          <cell r="S3721">
            <v>40</v>
          </cell>
        </row>
        <row r="3722">
          <cell r="K3722">
            <v>-0.51347482573693071</v>
          </cell>
          <cell r="S3722">
            <v>40</v>
          </cell>
        </row>
        <row r="3723">
          <cell r="K3723">
            <v>5.5153745937213081</v>
          </cell>
          <cell r="S3723">
            <v>40</v>
          </cell>
        </row>
        <row r="3724">
          <cell r="K3724">
            <v>5.8176705168304528</v>
          </cell>
          <cell r="S3724">
            <v>40</v>
          </cell>
        </row>
        <row r="3725">
          <cell r="K3725">
            <v>-2.0177200616358779</v>
          </cell>
          <cell r="S3725">
            <v>40</v>
          </cell>
        </row>
        <row r="3726">
          <cell r="K3726">
            <v>-2.206702196788811</v>
          </cell>
          <cell r="S3726">
            <v>40</v>
          </cell>
        </row>
        <row r="3727">
          <cell r="K3727">
            <v>-9.9851294436113402</v>
          </cell>
          <cell r="S3727">
            <v>40</v>
          </cell>
        </row>
        <row r="3728">
          <cell r="K3728">
            <v>-1.1430933598472168</v>
          </cell>
          <cell r="S3728">
            <v>40</v>
          </cell>
        </row>
        <row r="3729">
          <cell r="K3729">
            <v>-0.96940317427290001</v>
          </cell>
          <cell r="S3729">
            <v>40</v>
          </cell>
        </row>
        <row r="3730">
          <cell r="K3730">
            <v>-12.360845719676322</v>
          </cell>
          <cell r="S3730">
            <v>40</v>
          </cell>
        </row>
        <row r="3731">
          <cell r="K3731">
            <v>-0.66649527577843592</v>
          </cell>
          <cell r="S3731">
            <v>40</v>
          </cell>
        </row>
        <row r="3732">
          <cell r="K3732">
            <v>-0.54141060835001642</v>
          </cell>
          <cell r="S3732">
            <v>40</v>
          </cell>
        </row>
        <row r="3733">
          <cell r="K3733">
            <v>-0.45077509637180907</v>
          </cell>
          <cell r="S3733">
            <v>40</v>
          </cell>
        </row>
        <row r="3734">
          <cell r="K3734">
            <v>-0.50634477987349424</v>
          </cell>
          <cell r="S3734">
            <v>40</v>
          </cell>
        </row>
        <row r="3735">
          <cell r="K3735">
            <v>-0.35705519189885215</v>
          </cell>
          <cell r="S3735">
            <v>40</v>
          </cell>
        </row>
        <row r="3736">
          <cell r="K3736">
            <v>-0.27197463209157891</v>
          </cell>
          <cell r="S3736">
            <v>40</v>
          </cell>
        </row>
        <row r="3737">
          <cell r="K3737">
            <v>-0.35875130006433426</v>
          </cell>
          <cell r="S3737">
            <v>40</v>
          </cell>
        </row>
        <row r="3738">
          <cell r="K3738">
            <v>215.9676156272225</v>
          </cell>
          <cell r="S3738">
            <v>40</v>
          </cell>
        </row>
        <row r="3739">
          <cell r="K3739">
            <v>-14.466683168933741</v>
          </cell>
          <cell r="S3739">
            <v>40</v>
          </cell>
        </row>
        <row r="3740">
          <cell r="K3740">
            <v>0.10959832469003364</v>
          </cell>
          <cell r="S3740">
            <v>40</v>
          </cell>
        </row>
        <row r="3741">
          <cell r="K3741">
            <v>-0.90067415470135248</v>
          </cell>
          <cell r="S3741">
            <v>40</v>
          </cell>
        </row>
        <row r="3742">
          <cell r="K3742">
            <v>-0.81302095412516973</v>
          </cell>
          <cell r="S3742">
            <v>40</v>
          </cell>
        </row>
        <row r="3743">
          <cell r="K3743">
            <v>-2.3637112623049306</v>
          </cell>
          <cell r="S3743">
            <v>40</v>
          </cell>
        </row>
        <row r="3744">
          <cell r="K3744">
            <v>-2.4738266308769723</v>
          </cell>
          <cell r="S3744">
            <v>40</v>
          </cell>
        </row>
        <row r="3745">
          <cell r="K3745">
            <v>-2.5199299259695498</v>
          </cell>
          <cell r="S3745">
            <v>40</v>
          </cell>
        </row>
        <row r="3746">
          <cell r="K3746">
            <v>-1.9496327829308728</v>
          </cell>
          <cell r="S3746">
            <v>40</v>
          </cell>
        </row>
        <row r="3747">
          <cell r="K3747">
            <v>-0.63472274223404135</v>
          </cell>
          <cell r="S3747">
            <v>40</v>
          </cell>
        </row>
        <row r="3748">
          <cell r="K3748">
            <v>-0.54942965015012624</v>
          </cell>
          <cell r="S3748">
            <v>40</v>
          </cell>
        </row>
        <row r="3749">
          <cell r="K3749">
            <v>-1.274676833638333</v>
          </cell>
          <cell r="S3749">
            <v>40</v>
          </cell>
        </row>
        <row r="3750">
          <cell r="K3750">
            <v>-1.1265816695795421</v>
          </cell>
          <cell r="S3750">
            <v>40</v>
          </cell>
        </row>
        <row r="3751">
          <cell r="K3751">
            <v>-1.4180089323392182</v>
          </cell>
          <cell r="S3751">
            <v>40</v>
          </cell>
        </row>
        <row r="3752">
          <cell r="K3752">
            <v>0.78129882209416002</v>
          </cell>
          <cell r="S3752">
            <v>40</v>
          </cell>
        </row>
        <row r="3753">
          <cell r="K3753">
            <v>-0.77548617432212963</v>
          </cell>
          <cell r="S3753">
            <v>40</v>
          </cell>
        </row>
        <row r="3754">
          <cell r="K3754">
            <v>-0.6955664676825245</v>
          </cell>
          <cell r="S3754">
            <v>40</v>
          </cell>
        </row>
        <row r="3755">
          <cell r="K3755">
            <v>-0.79600897254225966</v>
          </cell>
          <cell r="S3755">
            <v>40</v>
          </cell>
        </row>
        <row r="3756">
          <cell r="K3756">
            <v>-0.6602297294700632</v>
          </cell>
          <cell r="S3756">
            <v>40</v>
          </cell>
        </row>
        <row r="3757">
          <cell r="K3757">
            <v>-0.51649222192295463</v>
          </cell>
          <cell r="S3757">
            <v>40</v>
          </cell>
        </row>
        <row r="3758">
          <cell r="K3758">
            <v>-0.72717359802572168</v>
          </cell>
          <cell r="S3758">
            <v>40</v>
          </cell>
        </row>
        <row r="3759">
          <cell r="K3759">
            <v>7714.556536008914</v>
          </cell>
          <cell r="S3759">
            <v>40</v>
          </cell>
        </row>
        <row r="3760">
          <cell r="K3760">
            <v>-0.41693540767722326</v>
          </cell>
          <cell r="S3760">
            <v>40</v>
          </cell>
        </row>
        <row r="3761">
          <cell r="K3761">
            <v>-0.98183577283763335</v>
          </cell>
          <cell r="S3761">
            <v>40</v>
          </cell>
        </row>
        <row r="3762">
          <cell r="K3762">
            <v>-0.86263587600829805</v>
          </cell>
          <cell r="S3762">
            <v>40</v>
          </cell>
        </row>
        <row r="3763">
          <cell r="K3763">
            <v>-0.75894321767237405</v>
          </cell>
          <cell r="S3763">
            <v>40</v>
          </cell>
        </row>
        <row r="3764">
          <cell r="K3764">
            <v>-0.72062481890228924</v>
          </cell>
          <cell r="S3764">
            <v>40</v>
          </cell>
        </row>
        <row r="3765">
          <cell r="K3765">
            <v>-2.4264674092520124</v>
          </cell>
          <cell r="S3765">
            <v>40</v>
          </cell>
        </row>
        <row r="3766">
          <cell r="K3766">
            <v>-2.4614690254251945</v>
          </cell>
          <cell r="S3766">
            <v>40</v>
          </cell>
        </row>
        <row r="3767">
          <cell r="K3767">
            <v>-1.9367967080649264</v>
          </cell>
          <cell r="S3767">
            <v>40</v>
          </cell>
        </row>
        <row r="3768">
          <cell r="K3768">
            <v>-0.59802396262268198</v>
          </cell>
          <cell r="S3768">
            <v>40</v>
          </cell>
        </row>
        <row r="3769">
          <cell r="K3769">
            <v>-0.49153124360132922</v>
          </cell>
          <cell r="S3769">
            <v>40</v>
          </cell>
        </row>
        <row r="3770">
          <cell r="K3770">
            <v>-1.1915270398951561</v>
          </cell>
          <cell r="S3770">
            <v>40</v>
          </cell>
        </row>
        <row r="3771">
          <cell r="K3771">
            <v>-1.1623954431616244</v>
          </cell>
          <cell r="S3771">
            <v>40</v>
          </cell>
        </row>
        <row r="3772">
          <cell r="K3772">
            <v>-1.4360369837058993</v>
          </cell>
          <cell r="S3772">
            <v>40</v>
          </cell>
        </row>
        <row r="3773">
          <cell r="K3773">
            <v>-0.80168494576748495</v>
          </cell>
          <cell r="S3773">
            <v>40</v>
          </cell>
        </row>
        <row r="3774">
          <cell r="K3774">
            <v>-0.68013907659482342</v>
          </cell>
          <cell r="S3774">
            <v>40</v>
          </cell>
        </row>
        <row r="3775">
          <cell r="K3775">
            <v>-0.58960359410595153</v>
          </cell>
          <cell r="S3775">
            <v>40</v>
          </cell>
        </row>
        <row r="3776">
          <cell r="K3776">
            <v>-0.67068571929782472</v>
          </cell>
          <cell r="S3776">
            <v>40</v>
          </cell>
        </row>
        <row r="3777">
          <cell r="K3777">
            <v>-0.5273216212268772</v>
          </cell>
          <cell r="S3777">
            <v>40</v>
          </cell>
        </row>
        <row r="3778">
          <cell r="K3778">
            <v>-0.41602910710425417</v>
          </cell>
          <cell r="S3778">
            <v>40</v>
          </cell>
        </row>
        <row r="3779">
          <cell r="K3779">
            <v>-0.56340772595145927</v>
          </cell>
          <cell r="S3779">
            <v>40</v>
          </cell>
        </row>
        <row r="3780">
          <cell r="K3780">
            <v>335.95121342789508</v>
          </cell>
          <cell r="S3780">
            <v>40</v>
          </cell>
        </row>
        <row r="3781">
          <cell r="K3781">
            <v>1010.7638182269822</v>
          </cell>
          <cell r="S3781">
            <v>40</v>
          </cell>
        </row>
        <row r="3782">
          <cell r="K3782">
            <v>-0.9412968594718627</v>
          </cell>
          <cell r="S3782">
            <v>40</v>
          </cell>
        </row>
        <row r="3783">
          <cell r="K3783">
            <v>-0.82013451969125639</v>
          </cell>
          <cell r="S3783">
            <v>40</v>
          </cell>
        </row>
        <row r="3784">
          <cell r="K3784">
            <v>-19.108626033507075</v>
          </cell>
          <cell r="S3784">
            <v>40</v>
          </cell>
        </row>
        <row r="3785">
          <cell r="K3785">
            <v>-2.2952251537680168</v>
          </cell>
          <cell r="S3785">
            <v>40</v>
          </cell>
        </row>
        <row r="3786">
          <cell r="K3786">
            <v>-2.3656598156533462</v>
          </cell>
          <cell r="S3786">
            <v>40</v>
          </cell>
        </row>
        <row r="3787">
          <cell r="K3787">
            <v>-2.3990085313476093</v>
          </cell>
          <cell r="S3787">
            <v>40</v>
          </cell>
        </row>
        <row r="3788">
          <cell r="K3788">
            <v>-1.9098917769904422</v>
          </cell>
          <cell r="S3788">
            <v>40</v>
          </cell>
        </row>
        <row r="3789">
          <cell r="K3789">
            <v>-0.55292039224974876</v>
          </cell>
          <cell r="S3789">
            <v>40</v>
          </cell>
        </row>
        <row r="3790">
          <cell r="K3790">
            <v>-0.4407833502601407</v>
          </cell>
          <cell r="S3790">
            <v>40</v>
          </cell>
        </row>
        <row r="3791">
          <cell r="K3791">
            <v>-1.1085396988713465</v>
          </cell>
          <cell r="S3791">
            <v>40</v>
          </cell>
        </row>
        <row r="3792">
          <cell r="K3792">
            <v>-1.1677812265969825</v>
          </cell>
          <cell r="S3792">
            <v>40</v>
          </cell>
        </row>
        <row r="3793">
          <cell r="K3793">
            <v>-1.4341508161941297</v>
          </cell>
          <cell r="S3793">
            <v>40</v>
          </cell>
        </row>
        <row r="3794">
          <cell r="K3794">
            <v>-0.75481907400115156</v>
          </cell>
          <cell r="S3794">
            <v>40</v>
          </cell>
        </row>
        <row r="3795">
          <cell r="K3795">
            <v>-0.6291629180796765</v>
          </cell>
          <cell r="S3795">
            <v>40</v>
          </cell>
        </row>
        <row r="3796">
          <cell r="K3796">
            <v>-0.54573735878220564</v>
          </cell>
          <cell r="S3796">
            <v>40</v>
          </cell>
        </row>
        <row r="3797">
          <cell r="K3797">
            <v>-0.61306561227501521</v>
          </cell>
          <cell r="S3797">
            <v>40</v>
          </cell>
        </row>
        <row r="3798">
          <cell r="K3798">
            <v>-0.49343491444223286</v>
          </cell>
          <cell r="S3798">
            <v>40</v>
          </cell>
        </row>
        <row r="3799">
          <cell r="K3799">
            <v>-0.37339278416636884</v>
          </cell>
          <cell r="S3799">
            <v>40</v>
          </cell>
        </row>
        <row r="3800">
          <cell r="K3800">
            <v>-0.51840600478911947</v>
          </cell>
          <cell r="S3800">
            <v>40</v>
          </cell>
        </row>
        <row r="3801">
          <cell r="K3801">
            <v>-0.38301370589500977</v>
          </cell>
          <cell r="S3801">
            <v>40</v>
          </cell>
        </row>
        <row r="3802">
          <cell r="K3802">
            <v>-0.27946654823684908</v>
          </cell>
          <cell r="S3802">
            <v>40</v>
          </cell>
        </row>
        <row r="3803">
          <cell r="K3803">
            <v>-0.95211398177569195</v>
          </cell>
          <cell r="S3803">
            <v>40</v>
          </cell>
        </row>
        <row r="3804">
          <cell r="K3804">
            <v>-0.82911489537869798</v>
          </cell>
          <cell r="S3804">
            <v>40</v>
          </cell>
        </row>
        <row r="3805">
          <cell r="K3805">
            <v>-0.7257123568633882</v>
          </cell>
          <cell r="S3805">
            <v>40</v>
          </cell>
        </row>
        <row r="3806">
          <cell r="K3806">
            <v>-1.8900925572583769</v>
          </cell>
          <cell r="S3806">
            <v>40</v>
          </cell>
        </row>
        <row r="3807">
          <cell r="K3807">
            <v>-1.9222279880158157</v>
          </cell>
          <cell r="S3807">
            <v>40</v>
          </cell>
        </row>
        <row r="3808">
          <cell r="K3808">
            <v>-1.9633233178036582</v>
          </cell>
          <cell r="S3808">
            <v>40</v>
          </cell>
        </row>
        <row r="3809">
          <cell r="K3809">
            <v>-1.7197345216873061</v>
          </cell>
          <cell r="S3809">
            <v>40</v>
          </cell>
        </row>
        <row r="3810">
          <cell r="K3810">
            <v>-0.65811582967725446</v>
          </cell>
          <cell r="S3810">
            <v>40</v>
          </cell>
        </row>
        <row r="3811">
          <cell r="K3811">
            <v>-0.55554075323838559</v>
          </cell>
          <cell r="S3811">
            <v>40</v>
          </cell>
        </row>
        <row r="3812">
          <cell r="K3812">
            <v>-1.0550809240500283</v>
          </cell>
          <cell r="S3812">
            <v>40</v>
          </cell>
        </row>
        <row r="3813">
          <cell r="K3813">
            <v>-1.118699567750473</v>
          </cell>
          <cell r="S3813">
            <v>40</v>
          </cell>
        </row>
        <row r="3814">
          <cell r="K3814">
            <v>-1.3748252780295211</v>
          </cell>
          <cell r="S3814">
            <v>40</v>
          </cell>
        </row>
        <row r="3815">
          <cell r="K3815">
            <v>-0.78251727160258822</v>
          </cell>
          <cell r="S3815">
            <v>40</v>
          </cell>
        </row>
        <row r="3816">
          <cell r="K3816">
            <v>-0.64359518887467748</v>
          </cell>
          <cell r="S3816">
            <v>40</v>
          </cell>
        </row>
        <row r="3817">
          <cell r="K3817">
            <v>-0.55420235967909082</v>
          </cell>
          <cell r="S3817">
            <v>40</v>
          </cell>
        </row>
        <row r="3818">
          <cell r="K3818">
            <v>-0.61814261195913245</v>
          </cell>
          <cell r="S3818">
            <v>40</v>
          </cell>
        </row>
        <row r="3819">
          <cell r="K3819">
            <v>-0.49790055285376961</v>
          </cell>
          <cell r="S3819">
            <v>40</v>
          </cell>
        </row>
        <row r="3820">
          <cell r="K3820">
            <v>-0.38471729302925084</v>
          </cell>
          <cell r="S3820">
            <v>40</v>
          </cell>
        </row>
        <row r="3821">
          <cell r="K3821">
            <v>-0.5098263967945541</v>
          </cell>
          <cell r="S3821">
            <v>40</v>
          </cell>
        </row>
        <row r="3822">
          <cell r="K3822">
            <v>-0.37315173192897128</v>
          </cell>
          <cell r="S3822">
            <v>40</v>
          </cell>
        </row>
        <row r="3823">
          <cell r="K3823">
            <v>-0.31088046293242794</v>
          </cell>
          <cell r="S3823">
            <v>40</v>
          </cell>
        </row>
        <row r="3824">
          <cell r="K3824">
            <v>-0.87374342585037856</v>
          </cell>
          <cell r="S3824">
            <v>40</v>
          </cell>
        </row>
        <row r="3825">
          <cell r="K3825">
            <v>-0.74230591235265442</v>
          </cell>
          <cell r="S3825">
            <v>40</v>
          </cell>
        </row>
        <row r="3826">
          <cell r="K3826">
            <v>-15.787725111818066</v>
          </cell>
          <cell r="S3826">
            <v>40</v>
          </cell>
        </row>
        <row r="3827">
          <cell r="K3827">
            <v>-0.45397884614439477</v>
          </cell>
          <cell r="S3827">
            <v>40</v>
          </cell>
        </row>
        <row r="3828">
          <cell r="K3828">
            <v>5.6533898846814923</v>
          </cell>
          <cell r="S3828">
            <v>40</v>
          </cell>
        </row>
        <row r="3829">
          <cell r="K3829">
            <v>6.4169136588205662</v>
          </cell>
          <cell r="S3829">
            <v>40</v>
          </cell>
        </row>
        <row r="3830">
          <cell r="K3830">
            <v>-0.55491954308439384</v>
          </cell>
          <cell r="S3830">
            <v>40</v>
          </cell>
        </row>
        <row r="3831">
          <cell r="K3831">
            <v>-0.39028376645704294</v>
          </cell>
          <cell r="S3831">
            <v>40</v>
          </cell>
        </row>
        <row r="3832">
          <cell r="K3832">
            <v>-0.22419635339390373</v>
          </cell>
          <cell r="S3832">
            <v>40</v>
          </cell>
        </row>
        <row r="3833">
          <cell r="K3833">
            <v>-1.0777275465123559</v>
          </cell>
          <cell r="S3833">
            <v>40</v>
          </cell>
        </row>
        <row r="3834">
          <cell r="K3834">
            <v>-1.1882390790457413</v>
          </cell>
          <cell r="S3834">
            <v>40</v>
          </cell>
        </row>
        <row r="3835">
          <cell r="K3835">
            <v>-15.753132533630488</v>
          </cell>
          <cell r="S3835">
            <v>40</v>
          </cell>
        </row>
        <row r="3836">
          <cell r="K3836">
            <v>-0.67625673197298597</v>
          </cell>
          <cell r="S3836">
            <v>40</v>
          </cell>
        </row>
        <row r="3837">
          <cell r="K3837">
            <v>-0.54322930884492182</v>
          </cell>
          <cell r="S3837">
            <v>40</v>
          </cell>
        </row>
        <row r="3838">
          <cell r="K3838">
            <v>-0.45233242952841934</v>
          </cell>
          <cell r="S3838">
            <v>40</v>
          </cell>
        </row>
        <row r="3839">
          <cell r="K3839">
            <v>-0.53264121051867175</v>
          </cell>
          <cell r="S3839">
            <v>40</v>
          </cell>
        </row>
        <row r="3840">
          <cell r="K3840">
            <v>-0.38189612957887897</v>
          </cell>
          <cell r="S3840">
            <v>40</v>
          </cell>
        </row>
        <row r="3841">
          <cell r="K3841">
            <v>-0.28115529148298174</v>
          </cell>
          <cell r="S3841">
            <v>40</v>
          </cell>
        </row>
        <row r="3842">
          <cell r="K3842">
            <v>-0.40500466080544789</v>
          </cell>
          <cell r="S3842">
            <v>40</v>
          </cell>
        </row>
        <row r="3843">
          <cell r="K3843">
            <v>-0.25991720749854075</v>
          </cell>
          <cell r="S3843">
            <v>40</v>
          </cell>
        </row>
        <row r="3844">
          <cell r="K3844">
            <v>-18.302347522144128</v>
          </cell>
          <cell r="S3844">
            <v>40</v>
          </cell>
        </row>
        <row r="3845">
          <cell r="K3845">
            <v>-0.8751985091966703</v>
          </cell>
          <cell r="S3845">
            <v>40</v>
          </cell>
        </row>
        <row r="3846">
          <cell r="K3846">
            <v>-0.87310428020877151</v>
          </cell>
          <cell r="S3846">
            <v>40</v>
          </cell>
        </row>
        <row r="3847">
          <cell r="K3847">
            <v>-0.75257701843227265</v>
          </cell>
          <cell r="S3847">
            <v>40</v>
          </cell>
        </row>
        <row r="3848">
          <cell r="K3848">
            <v>-0.7542489205427626</v>
          </cell>
          <cell r="S3848">
            <v>40</v>
          </cell>
        </row>
        <row r="3849">
          <cell r="K3849">
            <v>-0.6270368921514381</v>
          </cell>
          <cell r="S3849">
            <v>40</v>
          </cell>
        </row>
        <row r="3850">
          <cell r="K3850">
            <v>-0.63132680173951672</v>
          </cell>
          <cell r="S3850">
            <v>40</v>
          </cell>
        </row>
        <row r="3851">
          <cell r="K3851">
            <v>-0.44285269876777372</v>
          </cell>
          <cell r="S3851">
            <v>40</v>
          </cell>
        </row>
        <row r="3852">
          <cell r="K3852">
            <v>-0.48077377014184758</v>
          </cell>
          <cell r="S3852">
            <v>40</v>
          </cell>
        </row>
        <row r="3853">
          <cell r="K3853">
            <v>5.6474317229265703</v>
          </cell>
          <cell r="S3853">
            <v>40</v>
          </cell>
        </row>
        <row r="3854">
          <cell r="K3854">
            <v>5.4223770647802612</v>
          </cell>
          <cell r="S3854">
            <v>40</v>
          </cell>
        </row>
        <row r="3855">
          <cell r="K3855">
            <v>6.2124968927438182</v>
          </cell>
          <cell r="S3855">
            <v>40</v>
          </cell>
        </row>
        <row r="3856">
          <cell r="K3856">
            <v>6.0150330751711385</v>
          </cell>
          <cell r="S3856">
            <v>40</v>
          </cell>
        </row>
        <row r="3857">
          <cell r="K3857">
            <v>-0.55560003824960891</v>
          </cell>
          <cell r="S3857">
            <v>40</v>
          </cell>
        </row>
        <row r="3858">
          <cell r="K3858">
            <v>-0.5857409304524448</v>
          </cell>
          <cell r="S3858">
            <v>40</v>
          </cell>
        </row>
        <row r="3859">
          <cell r="K3859">
            <v>-0.42546518695243601</v>
          </cell>
          <cell r="S3859">
            <v>40</v>
          </cell>
        </row>
        <row r="3860">
          <cell r="K3860">
            <v>-0.45336108947558618</v>
          </cell>
          <cell r="S3860">
            <v>40</v>
          </cell>
        </row>
        <row r="3861">
          <cell r="K3861">
            <v>-0.24086523448021915</v>
          </cell>
          <cell r="S3861">
            <v>40</v>
          </cell>
        </row>
        <row r="3862">
          <cell r="K3862">
            <v>-0.26514774694313387</v>
          </cell>
          <cell r="S3862">
            <v>40</v>
          </cell>
        </row>
        <row r="3863">
          <cell r="K3863">
            <v>-1.0730473943829086</v>
          </cell>
          <cell r="S3863">
            <v>40</v>
          </cell>
        </row>
        <row r="3864">
          <cell r="K3864">
            <v>-1.0840902485057964</v>
          </cell>
          <cell r="S3864">
            <v>40</v>
          </cell>
        </row>
        <row r="3865">
          <cell r="K3865">
            <v>-1.2034798351610061</v>
          </cell>
          <cell r="S3865">
            <v>40</v>
          </cell>
        </row>
        <row r="3866">
          <cell r="K3866">
            <v>-1.1769255423041292</v>
          </cell>
          <cell r="S3866">
            <v>40</v>
          </cell>
        </row>
        <row r="3867">
          <cell r="K3867">
            <v>-16.075591450298298</v>
          </cell>
          <cell r="S3867">
            <v>40</v>
          </cell>
        </row>
        <row r="3868">
          <cell r="K3868">
            <v>-15.869878679305669</v>
          </cell>
          <cell r="S3868">
            <v>40</v>
          </cell>
        </row>
        <row r="3869">
          <cell r="K3869">
            <v>-0.67939175108597172</v>
          </cell>
          <cell r="S3869">
            <v>40</v>
          </cell>
        </row>
        <row r="3870">
          <cell r="K3870">
            <v>-0.6970941713984482</v>
          </cell>
          <cell r="S3870">
            <v>40</v>
          </cell>
        </row>
        <row r="3871">
          <cell r="K3871">
            <v>-0.55859743583014465</v>
          </cell>
          <cell r="S3871">
            <v>40</v>
          </cell>
        </row>
        <row r="3872">
          <cell r="K3872">
            <v>-0.57708201429252104</v>
          </cell>
          <cell r="S3872">
            <v>40</v>
          </cell>
        </row>
        <row r="3873">
          <cell r="K3873">
            <v>-0.45602042926155473</v>
          </cell>
          <cell r="S3873">
            <v>40</v>
          </cell>
        </row>
        <row r="3874">
          <cell r="K3874">
            <v>-0.47975580911300392</v>
          </cell>
          <cell r="S3874">
            <v>40</v>
          </cell>
        </row>
        <row r="3875">
          <cell r="K3875">
            <v>-0.53787358464326651</v>
          </cell>
          <cell r="S3875">
            <v>40</v>
          </cell>
        </row>
        <row r="3876">
          <cell r="K3876">
            <v>-0.56276260896342611</v>
          </cell>
          <cell r="S3876">
            <v>40</v>
          </cell>
        </row>
        <row r="3877">
          <cell r="K3877">
            <v>-0.40228110989621824</v>
          </cell>
          <cell r="S3877">
            <v>40</v>
          </cell>
        </row>
        <row r="3878">
          <cell r="K3878">
            <v>-0.43757333757704331</v>
          </cell>
          <cell r="S3878">
            <v>40</v>
          </cell>
        </row>
        <row r="3879">
          <cell r="K3879">
            <v>-0.28457658472700015</v>
          </cell>
          <cell r="S3879">
            <v>40</v>
          </cell>
        </row>
        <row r="3880">
          <cell r="K3880">
            <v>-0.3150557447561752</v>
          </cell>
          <cell r="S3880">
            <v>40</v>
          </cell>
        </row>
        <row r="3881">
          <cell r="K3881">
            <v>-0.41091622392886717</v>
          </cell>
          <cell r="S3881">
            <v>40</v>
          </cell>
        </row>
        <row r="3882">
          <cell r="K3882">
            <v>-0.44746894781598118</v>
          </cell>
          <cell r="S3882">
            <v>40</v>
          </cell>
        </row>
        <row r="3883">
          <cell r="K3883">
            <v>-0.27329454615875415</v>
          </cell>
          <cell r="S3883">
            <v>40</v>
          </cell>
        </row>
        <row r="3884">
          <cell r="K3884">
            <v>-0.30517752792645514</v>
          </cell>
          <cell r="S3884">
            <v>40</v>
          </cell>
        </row>
        <row r="3885">
          <cell r="K3885">
            <v>-18.469863650563955</v>
          </cell>
          <cell r="S3885">
            <v>40</v>
          </cell>
        </row>
        <row r="3886">
          <cell r="K3886">
            <v>-0.21290178545518226</v>
          </cell>
          <cell r="S3886">
            <v>40</v>
          </cell>
        </row>
        <row r="3887">
          <cell r="K3887">
            <v>-0.8821133904495263</v>
          </cell>
          <cell r="S3887">
            <v>40</v>
          </cell>
        </row>
        <row r="3888">
          <cell r="K3888">
            <v>-0.75257955860111125</v>
          </cell>
          <cell r="S3888">
            <v>40</v>
          </cell>
        </row>
        <row r="3889">
          <cell r="K3889">
            <v>-0.63580978154633938</v>
          </cell>
          <cell r="S3889">
            <v>40</v>
          </cell>
        </row>
        <row r="3890">
          <cell r="K3890">
            <v>-0.48761199402342054</v>
          </cell>
          <cell r="S3890">
            <v>40</v>
          </cell>
        </row>
        <row r="3891">
          <cell r="K3891">
            <v>5.6505676215819136</v>
          </cell>
          <cell r="S3891">
            <v>40</v>
          </cell>
        </row>
        <row r="3892">
          <cell r="K3892">
            <v>6.262194558276458</v>
          </cell>
          <cell r="S3892">
            <v>40</v>
          </cell>
        </row>
        <row r="3893">
          <cell r="K3893">
            <v>-0.53306863751165323</v>
          </cell>
          <cell r="S3893">
            <v>40</v>
          </cell>
        </row>
        <row r="3894">
          <cell r="K3894">
            <v>-0.42546740750470802</v>
          </cell>
          <cell r="S3894">
            <v>40</v>
          </cell>
        </row>
        <row r="3895">
          <cell r="K3895">
            <v>-0.24656234384504996</v>
          </cell>
          <cell r="S3895">
            <v>40</v>
          </cell>
        </row>
        <row r="3896">
          <cell r="K3896">
            <v>-1.0711533409877552</v>
          </cell>
          <cell r="S3896">
            <v>40</v>
          </cell>
        </row>
        <row r="3897">
          <cell r="K3897">
            <v>-1.2034574762413679</v>
          </cell>
          <cell r="S3897">
            <v>40</v>
          </cell>
        </row>
        <row r="3898">
          <cell r="K3898">
            <v>-16.263479660168247</v>
          </cell>
          <cell r="S3898">
            <v>40</v>
          </cell>
        </row>
        <row r="3899">
          <cell r="K3899">
            <v>-0.68991965592089777</v>
          </cell>
          <cell r="S3899">
            <v>40</v>
          </cell>
        </row>
        <row r="3900">
          <cell r="K3900">
            <v>-0.55877778191359917</v>
          </cell>
          <cell r="S3900">
            <v>40</v>
          </cell>
        </row>
        <row r="3901">
          <cell r="K3901">
            <v>-0.46685561566708639</v>
          </cell>
          <cell r="S3901">
            <v>40</v>
          </cell>
        </row>
        <row r="3902">
          <cell r="K3902">
            <v>-0.55124789222494475</v>
          </cell>
          <cell r="S3902">
            <v>40</v>
          </cell>
        </row>
        <row r="3903">
          <cell r="K3903">
            <v>-0.40068761399663722</v>
          </cell>
          <cell r="S3903">
            <v>40</v>
          </cell>
        </row>
        <row r="3904">
          <cell r="K3904">
            <v>-0.29627945101367642</v>
          </cell>
          <cell r="S3904">
            <v>40</v>
          </cell>
        </row>
        <row r="3905">
          <cell r="K3905">
            <v>-0.42533672138405065</v>
          </cell>
          <cell r="S3905">
            <v>40</v>
          </cell>
        </row>
        <row r="3906">
          <cell r="K3906">
            <v>-0.27367404697958814</v>
          </cell>
          <cell r="S3906">
            <v>40</v>
          </cell>
        </row>
        <row r="3907">
          <cell r="K3907">
            <v>-0.21360684471296942</v>
          </cell>
          <cell r="S3907">
            <v>40</v>
          </cell>
        </row>
        <row r="3908">
          <cell r="K3908">
            <v>-0.95864819491292197</v>
          </cell>
          <cell r="S3908">
            <v>40</v>
          </cell>
        </row>
        <row r="3909">
          <cell r="K3909">
            <v>-0.82937627706095884</v>
          </cell>
          <cell r="S3909">
            <v>40</v>
          </cell>
        </row>
        <row r="3910">
          <cell r="K3910">
            <v>-0.71096763521979978</v>
          </cell>
          <cell r="S3910">
            <v>40</v>
          </cell>
        </row>
        <row r="3911">
          <cell r="K3911">
            <v>-2.3843162520292882</v>
          </cell>
          <cell r="S3911">
            <v>40</v>
          </cell>
        </row>
        <row r="3912">
          <cell r="K3912">
            <v>-2.4609728006169167</v>
          </cell>
          <cell r="S3912">
            <v>40</v>
          </cell>
        </row>
        <row r="3913">
          <cell r="K3913">
            <v>-2.5241766740173155</v>
          </cell>
          <cell r="S3913">
            <v>40</v>
          </cell>
        </row>
        <row r="3914">
          <cell r="K3914">
            <v>-0.75194848160646566</v>
          </cell>
          <cell r="S3914">
            <v>40</v>
          </cell>
        </row>
        <row r="3915">
          <cell r="K3915">
            <v>-0.6030396625114457</v>
          </cell>
          <cell r="S3915">
            <v>40</v>
          </cell>
        </row>
        <row r="3916">
          <cell r="K3916">
            <v>-0.49961718291081891</v>
          </cell>
          <cell r="S3916">
            <v>40</v>
          </cell>
        </row>
        <row r="3917">
          <cell r="K3917">
            <v>-1.1440459403793752</v>
          </cell>
          <cell r="S3917">
            <v>40</v>
          </cell>
        </row>
        <row r="3918">
          <cell r="K3918">
            <v>-0.77058676064120368</v>
          </cell>
          <cell r="S3918">
            <v>40</v>
          </cell>
        </row>
        <row r="3919">
          <cell r="K3919">
            <v>-0.57900647689860496</v>
          </cell>
          <cell r="S3919">
            <v>40</v>
          </cell>
        </row>
        <row r="3920">
          <cell r="K3920">
            <v>-0.82746791836480882</v>
          </cell>
          <cell r="S3920">
            <v>40</v>
          </cell>
        </row>
        <row r="3921">
          <cell r="K3921">
            <v>-0.71398639771869832</v>
          </cell>
          <cell r="S3921">
            <v>40</v>
          </cell>
        </row>
        <row r="3922">
          <cell r="K3922">
            <v>-0.59041000936016819</v>
          </cell>
          <cell r="S3922">
            <v>40</v>
          </cell>
        </row>
        <row r="3923">
          <cell r="K3923">
            <v>-0.75284457814538985</v>
          </cell>
          <cell r="S3923">
            <v>40</v>
          </cell>
        </row>
        <row r="3924">
          <cell r="K3924">
            <v>-0.57931208118543087</v>
          </cell>
          <cell r="S3924">
            <v>40</v>
          </cell>
        </row>
        <row r="3925">
          <cell r="K3925">
            <v>-0.42228404348111759</v>
          </cell>
          <cell r="S3925">
            <v>40</v>
          </cell>
        </row>
        <row r="3926">
          <cell r="K3926">
            <v>-0.66252558136959239</v>
          </cell>
          <cell r="S3926">
            <v>40</v>
          </cell>
        </row>
        <row r="3927">
          <cell r="K3927">
            <v>6347.6972327171861</v>
          </cell>
          <cell r="S3927">
            <v>40</v>
          </cell>
        </row>
        <row r="3928">
          <cell r="K3928">
            <v>-1.9909033354153453E-4</v>
          </cell>
          <cell r="S3928">
            <v>40</v>
          </cell>
        </row>
        <row r="3929">
          <cell r="K3929">
            <v>-0.95595960717963335</v>
          </cell>
          <cell r="S3929">
            <v>40</v>
          </cell>
        </row>
        <row r="3930">
          <cell r="K3930">
            <v>-0.79485999761892967</v>
          </cell>
          <cell r="S3930">
            <v>40</v>
          </cell>
        </row>
        <row r="3931">
          <cell r="K3931">
            <v>-0.66983317577940793</v>
          </cell>
          <cell r="S3931">
            <v>40</v>
          </cell>
        </row>
        <row r="3932">
          <cell r="K3932">
            <v>-0.77987348757045794</v>
          </cell>
          <cell r="S3932">
            <v>40</v>
          </cell>
        </row>
        <row r="3933">
          <cell r="K3933">
            <v>-2.4026217419398779</v>
          </cell>
          <cell r="S3933">
            <v>40</v>
          </cell>
        </row>
        <row r="3934">
          <cell r="K3934">
            <v>-2.4572849222283319</v>
          </cell>
          <cell r="S3934">
            <v>40</v>
          </cell>
        </row>
        <row r="3935">
          <cell r="K3935">
            <v>-0.72866693282501216</v>
          </cell>
          <cell r="S3935">
            <v>40</v>
          </cell>
        </row>
        <row r="3936">
          <cell r="K3936">
            <v>-0.56390147675160363</v>
          </cell>
          <cell r="S3936">
            <v>40</v>
          </cell>
        </row>
        <row r="3937">
          <cell r="K3937">
            <v>-0.44853755869206485</v>
          </cell>
          <cell r="S3937">
            <v>40</v>
          </cell>
        </row>
        <row r="3938">
          <cell r="K3938">
            <v>-1.0605583263706611</v>
          </cell>
          <cell r="S3938">
            <v>40</v>
          </cell>
        </row>
        <row r="3939">
          <cell r="K3939">
            <v>-1.4062567845731055</v>
          </cell>
          <cell r="S3939">
            <v>40</v>
          </cell>
        </row>
        <row r="3940">
          <cell r="K3940">
            <v>-26.958964541463754</v>
          </cell>
          <cell r="S3940">
            <v>40</v>
          </cell>
        </row>
        <row r="3941">
          <cell r="K3941">
            <v>-0.78183336491033506</v>
          </cell>
          <cell r="S3941">
            <v>40</v>
          </cell>
        </row>
        <row r="3942">
          <cell r="K3942">
            <v>-0.62846839333815629</v>
          </cell>
          <cell r="S3942">
            <v>40</v>
          </cell>
        </row>
        <row r="3943">
          <cell r="K3943">
            <v>-0.51637861172104116</v>
          </cell>
          <cell r="S3943">
            <v>40</v>
          </cell>
        </row>
        <row r="3944">
          <cell r="K3944">
            <v>-0.64156785115862003</v>
          </cell>
          <cell r="S3944">
            <v>40</v>
          </cell>
        </row>
        <row r="3945">
          <cell r="K3945">
            <v>-0.4868305199018923</v>
          </cell>
          <cell r="S3945">
            <v>40</v>
          </cell>
        </row>
        <row r="3946">
          <cell r="K3946">
            <v>-0.35738556034996904</v>
          </cell>
          <cell r="S3946">
            <v>40</v>
          </cell>
        </row>
        <row r="3947">
          <cell r="K3947">
            <v>4563.3543497476248</v>
          </cell>
          <cell r="S3947">
            <v>40</v>
          </cell>
        </row>
        <row r="3948">
          <cell r="K3948">
            <v>4.3927102030936485E-2</v>
          </cell>
          <cell r="S3948">
            <v>40</v>
          </cell>
        </row>
        <row r="3949">
          <cell r="K3949">
            <v>-0.28858553797959868</v>
          </cell>
          <cell r="S3949">
            <v>40</v>
          </cell>
        </row>
        <row r="3950">
          <cell r="K3950">
            <v>0.28564511283368649</v>
          </cell>
          <cell r="S3950">
            <v>40</v>
          </cell>
        </row>
        <row r="3951">
          <cell r="K3951">
            <v>-0.7493366273498725</v>
          </cell>
          <cell r="S3951">
            <v>40</v>
          </cell>
        </row>
        <row r="3952">
          <cell r="K3952">
            <v>-0.62489775087636423</v>
          </cell>
          <cell r="S3952">
            <v>40</v>
          </cell>
        </row>
        <row r="3953">
          <cell r="K3953">
            <v>-2.2904338709288736</v>
          </cell>
          <cell r="S3953">
            <v>40</v>
          </cell>
        </row>
        <row r="3954">
          <cell r="K3954">
            <v>-2.3707720992644279</v>
          </cell>
          <cell r="S3954">
            <v>40</v>
          </cell>
        </row>
        <row r="3955">
          <cell r="K3955">
            <v>-2.4048680015441031</v>
          </cell>
          <cell r="S3955">
            <v>40</v>
          </cell>
        </row>
        <row r="3956">
          <cell r="K3956">
            <v>-0.69339855186784949</v>
          </cell>
          <cell r="S3956">
            <v>40</v>
          </cell>
        </row>
        <row r="3957">
          <cell r="K3957">
            <v>-0.52182054841722936</v>
          </cell>
          <cell r="S3957">
            <v>40</v>
          </cell>
        </row>
        <row r="3958">
          <cell r="K3958">
            <v>-0.39660545617208337</v>
          </cell>
          <cell r="S3958">
            <v>40</v>
          </cell>
        </row>
        <row r="3959">
          <cell r="K3959">
            <v>-0.99315133421019208</v>
          </cell>
          <cell r="S3959">
            <v>40</v>
          </cell>
        </row>
        <row r="3960">
          <cell r="K3960">
            <v>-1.4081841959561217</v>
          </cell>
          <cell r="S3960">
            <v>40</v>
          </cell>
        </row>
        <row r="3961">
          <cell r="K3961">
            <v>-24.062858235103839</v>
          </cell>
          <cell r="S3961">
            <v>40</v>
          </cell>
        </row>
        <row r="3962">
          <cell r="K3962">
            <v>-0.73330238204372433</v>
          </cell>
          <cell r="S3962">
            <v>40</v>
          </cell>
        </row>
        <row r="3963">
          <cell r="K3963">
            <v>-0.57987604653464186</v>
          </cell>
          <cell r="S3963">
            <v>40</v>
          </cell>
        </row>
        <row r="3964">
          <cell r="K3964">
            <v>-0.4747788622814817</v>
          </cell>
          <cell r="S3964">
            <v>40</v>
          </cell>
        </row>
        <row r="3965">
          <cell r="K3965">
            <v>-0.58606730384492467</v>
          </cell>
          <cell r="S3965">
            <v>40</v>
          </cell>
        </row>
        <row r="3966">
          <cell r="K3966">
            <v>-0.42931768446109836</v>
          </cell>
          <cell r="S3966">
            <v>40</v>
          </cell>
        </row>
        <row r="3967">
          <cell r="K3967">
            <v>-4.2813840781174492E-2</v>
          </cell>
          <cell r="S3967">
            <v>40</v>
          </cell>
        </row>
        <row r="3968">
          <cell r="K3968">
            <v>-0.48683986962124065</v>
          </cell>
          <cell r="S3968">
            <v>40</v>
          </cell>
        </row>
        <row r="3969">
          <cell r="K3969">
            <v>3.9489298495031782E-3</v>
          </cell>
          <cell r="S3969">
            <v>40</v>
          </cell>
        </row>
        <row r="3970">
          <cell r="K3970">
            <v>-34.102809294467342</v>
          </cell>
          <cell r="S3970">
            <v>40</v>
          </cell>
        </row>
        <row r="3971">
          <cell r="K3971">
            <v>-0.92018405990265073</v>
          </cell>
          <cell r="S3971">
            <v>40</v>
          </cell>
        </row>
        <row r="3972">
          <cell r="K3972">
            <v>-0.75034220157227693</v>
          </cell>
          <cell r="S3972">
            <v>40</v>
          </cell>
        </row>
        <row r="3973">
          <cell r="K3973">
            <v>-0.62563787775439805</v>
          </cell>
          <cell r="S3973">
            <v>40</v>
          </cell>
        </row>
        <row r="3974">
          <cell r="K3974">
            <v>-1.8832812739993694</v>
          </cell>
          <cell r="S3974">
            <v>40</v>
          </cell>
        </row>
        <row r="3975">
          <cell r="K3975">
            <v>-1.9596362396100062</v>
          </cell>
          <cell r="S3975">
            <v>40</v>
          </cell>
        </row>
        <row r="3976">
          <cell r="K3976">
            <v>-2.0011394054137712</v>
          </cell>
          <cell r="S3976">
            <v>40</v>
          </cell>
        </row>
        <row r="3977">
          <cell r="K3977">
            <v>-0.78118043273301208</v>
          </cell>
          <cell r="S3977">
            <v>40</v>
          </cell>
        </row>
        <row r="3978">
          <cell r="K3978">
            <v>-0.63430202409932002</v>
          </cell>
          <cell r="S3978">
            <v>40</v>
          </cell>
        </row>
        <row r="3979">
          <cell r="K3979">
            <v>-0.49868471427867328</v>
          </cell>
          <cell r="S3979">
            <v>40</v>
          </cell>
        </row>
        <row r="3980">
          <cell r="K3980">
            <v>-0.97529003792959068</v>
          </cell>
          <cell r="S3980">
            <v>40</v>
          </cell>
        </row>
        <row r="3981">
          <cell r="K3981">
            <v>-0.65575895331711187</v>
          </cell>
          <cell r="S3981">
            <v>40</v>
          </cell>
        </row>
        <row r="3982">
          <cell r="K3982">
            <v>-25.254741171452991</v>
          </cell>
          <cell r="S3982">
            <v>40</v>
          </cell>
        </row>
        <row r="3983">
          <cell r="K3983">
            <v>-0.74836099906210007</v>
          </cell>
          <cell r="S3983">
            <v>40</v>
          </cell>
        </row>
        <row r="3984">
          <cell r="K3984">
            <v>-0.58233493531512259</v>
          </cell>
          <cell r="S3984">
            <v>40</v>
          </cell>
        </row>
        <row r="3985">
          <cell r="K3985">
            <v>-0.48180204203036225</v>
          </cell>
          <cell r="S3985">
            <v>40</v>
          </cell>
        </row>
        <row r="3986">
          <cell r="K3986">
            <v>-0.58637656820253448</v>
          </cell>
          <cell r="S3986">
            <v>40</v>
          </cell>
        </row>
        <row r="3987">
          <cell r="K3987">
            <v>-0.42932123680720496</v>
          </cell>
          <cell r="S3987">
            <v>40</v>
          </cell>
        </row>
        <row r="3988">
          <cell r="K3988">
            <v>3123.7375250288414</v>
          </cell>
          <cell r="S3988">
            <v>40</v>
          </cell>
        </row>
        <row r="3989">
          <cell r="K3989">
            <v>-0.47570577992364466</v>
          </cell>
          <cell r="S3989">
            <v>40</v>
          </cell>
        </row>
        <row r="3990">
          <cell r="K3990">
            <v>4266.4028664085363</v>
          </cell>
          <cell r="S3990">
            <v>40</v>
          </cell>
        </row>
        <row r="3991">
          <cell r="K3991">
            <v>-3.6159283197505193E-2</v>
          </cell>
          <cell r="S3991">
            <v>40</v>
          </cell>
        </row>
        <row r="3992">
          <cell r="K3992">
            <v>-0.87485678232766861</v>
          </cell>
          <cell r="S3992">
            <v>40</v>
          </cell>
        </row>
        <row r="3993">
          <cell r="K3993">
            <v>-0.68763241888599425</v>
          </cell>
          <cell r="S3993">
            <v>40</v>
          </cell>
        </row>
        <row r="3994">
          <cell r="K3994">
            <v>-0.54940143823240895</v>
          </cell>
          <cell r="S3994">
            <v>40</v>
          </cell>
        </row>
        <row r="3995">
          <cell r="K3995">
            <v>-2.7225155402532555</v>
          </cell>
          <cell r="S3995">
            <v>40</v>
          </cell>
        </row>
        <row r="3996">
          <cell r="K3996">
            <v>-2.858643696432956</v>
          </cell>
          <cell r="S3996">
            <v>40</v>
          </cell>
        </row>
        <row r="3997">
          <cell r="K3997">
            <v>-2.8619914900052987</v>
          </cell>
          <cell r="S3997">
            <v>40</v>
          </cell>
        </row>
        <row r="3998">
          <cell r="K3998">
            <v>-0.66587774862272286</v>
          </cell>
          <cell r="S3998">
            <v>40</v>
          </cell>
        </row>
        <row r="3999">
          <cell r="K3999">
            <v>-0.38964002808118053</v>
          </cell>
          <cell r="S3999">
            <v>40</v>
          </cell>
        </row>
        <row r="4000">
          <cell r="K4000">
            <v>-0.225006415399468</v>
          </cell>
          <cell r="S4000">
            <v>40</v>
          </cell>
        </row>
        <row r="4001">
          <cell r="K4001">
            <v>-1.0254238751429534</v>
          </cell>
          <cell r="S4001">
            <v>40</v>
          </cell>
        </row>
        <row r="4002">
          <cell r="K4002">
            <v>-0.54690330128402709</v>
          </cell>
          <cell r="S4002">
            <v>40</v>
          </cell>
        </row>
        <row r="4003">
          <cell r="K4003">
            <v>-20.662580033100276</v>
          </cell>
          <cell r="S4003">
            <v>40</v>
          </cell>
        </row>
        <row r="4004">
          <cell r="K4004">
            <v>-0.68305926121763916</v>
          </cell>
          <cell r="S4004">
            <v>40</v>
          </cell>
        </row>
        <row r="4005">
          <cell r="K4005">
            <v>-0.51339722164867585</v>
          </cell>
          <cell r="S4005">
            <v>40</v>
          </cell>
        </row>
        <row r="4006">
          <cell r="K4006">
            <v>-0.4047831665295209</v>
          </cell>
          <cell r="S4006">
            <v>40</v>
          </cell>
        </row>
        <row r="4007">
          <cell r="K4007">
            <v>-0.52333200321741857</v>
          </cell>
          <cell r="S4007">
            <v>40</v>
          </cell>
        </row>
        <row r="4008">
          <cell r="K4008">
            <v>-0.33883414353305263</v>
          </cell>
          <cell r="S4008">
            <v>40</v>
          </cell>
        </row>
        <row r="4009">
          <cell r="K4009">
            <v>-3.803210305275672E-2</v>
          </cell>
          <cell r="S4009">
            <v>40</v>
          </cell>
        </row>
        <row r="4010">
          <cell r="K4010">
            <v>158.08647458835014</v>
          </cell>
          <cell r="S4010">
            <v>40</v>
          </cell>
        </row>
        <row r="4011">
          <cell r="K4011">
            <v>1.5735551629923017E-2</v>
          </cell>
          <cell r="S4011">
            <v>40</v>
          </cell>
        </row>
        <row r="4012">
          <cell r="K4012">
            <v>-29.074595678711603</v>
          </cell>
          <cell r="S4012">
            <v>40</v>
          </cell>
        </row>
        <row r="4013">
          <cell r="K4013">
            <v>-0.87678476633584956</v>
          </cell>
          <cell r="S4013">
            <v>40</v>
          </cell>
        </row>
        <row r="4014">
          <cell r="K4014">
            <v>-0.88088829244748901</v>
          </cell>
          <cell r="S4014">
            <v>40</v>
          </cell>
        </row>
        <row r="4015">
          <cell r="K4015">
            <v>-0.69208294650253865</v>
          </cell>
          <cell r="S4015">
            <v>40</v>
          </cell>
        </row>
        <row r="4016">
          <cell r="K4016">
            <v>-0.70222305919894312</v>
          </cell>
          <cell r="S4016">
            <v>40</v>
          </cell>
        </row>
        <row r="4017">
          <cell r="K4017">
            <v>-0.55348823757603249</v>
          </cell>
          <cell r="S4017">
            <v>40</v>
          </cell>
        </row>
        <row r="4018">
          <cell r="K4018">
            <v>-0.56560633236177138</v>
          </cell>
          <cell r="S4018">
            <v>40</v>
          </cell>
        </row>
        <row r="4019">
          <cell r="K4019">
            <v>-2.7077342362318331</v>
          </cell>
          <cell r="S4019">
            <v>40</v>
          </cell>
        </row>
        <row r="4020">
          <cell r="K4020">
            <v>-2.7236609295644989</v>
          </cell>
          <cell r="S4020">
            <v>40</v>
          </cell>
        </row>
        <row r="4021">
          <cell r="K4021">
            <v>-2.858188293805966</v>
          </cell>
          <cell r="S4021">
            <v>40</v>
          </cell>
        </row>
        <row r="4022">
          <cell r="K4022">
            <v>-2.8811292985281161</v>
          </cell>
          <cell r="S4022">
            <v>40</v>
          </cell>
        </row>
        <row r="4023">
          <cell r="K4023">
            <v>-2.8604963332073141</v>
          </cell>
          <cell r="S4023">
            <v>40</v>
          </cell>
        </row>
        <row r="4024">
          <cell r="K4024">
            <v>-2.8810714693566708</v>
          </cell>
          <cell r="S4024">
            <v>40</v>
          </cell>
        </row>
        <row r="4025">
          <cell r="K4025">
            <v>-0.67339047657381979</v>
          </cell>
          <cell r="S4025">
            <v>40</v>
          </cell>
        </row>
        <row r="4026">
          <cell r="K4026">
            <v>-0.67480283683904263</v>
          </cell>
          <cell r="S4026">
            <v>40</v>
          </cell>
        </row>
        <row r="4027">
          <cell r="K4027">
            <v>-0.39070636271054365</v>
          </cell>
          <cell r="S4027">
            <v>40</v>
          </cell>
        </row>
        <row r="4028">
          <cell r="K4028">
            <v>-0.39093104656138655</v>
          </cell>
          <cell r="S4028">
            <v>40</v>
          </cell>
        </row>
        <row r="4029">
          <cell r="K4029">
            <v>-0.22788293034089849</v>
          </cell>
          <cell r="S4029">
            <v>40</v>
          </cell>
        </row>
        <row r="4030">
          <cell r="K4030">
            <v>-0.23159870085105741</v>
          </cell>
          <cell r="S4030">
            <v>40</v>
          </cell>
        </row>
        <row r="4031">
          <cell r="K4031">
            <v>-1.0253284463390848</v>
          </cell>
          <cell r="S4031">
            <v>40</v>
          </cell>
        </row>
        <row r="4032">
          <cell r="K4032">
            <v>-1.0462207167322317</v>
          </cell>
          <cell r="S4032">
            <v>40</v>
          </cell>
        </row>
        <row r="4033">
          <cell r="K4033">
            <v>-0.54708727694133263</v>
          </cell>
          <cell r="S4033">
            <v>40</v>
          </cell>
        </row>
        <row r="4034">
          <cell r="K4034">
            <v>-0.56453168520799701</v>
          </cell>
          <cell r="S4034">
            <v>40</v>
          </cell>
        </row>
        <row r="4035">
          <cell r="K4035">
            <v>-21.101732214491108</v>
          </cell>
          <cell r="S4035">
            <v>40</v>
          </cell>
        </row>
        <row r="4036">
          <cell r="K4036">
            <v>-20.796760416736578</v>
          </cell>
          <cell r="S4036">
            <v>40</v>
          </cell>
        </row>
        <row r="4037">
          <cell r="K4037">
            <v>-0.68733687528793652</v>
          </cell>
          <cell r="S4037">
            <v>40</v>
          </cell>
        </row>
        <row r="4038">
          <cell r="K4038">
            <v>-0.70748092286679265</v>
          </cell>
          <cell r="S4038">
            <v>40</v>
          </cell>
        </row>
        <row r="4039">
          <cell r="K4039">
            <v>-0.51791708299597006</v>
          </cell>
          <cell r="S4039">
            <v>40</v>
          </cell>
        </row>
        <row r="4040">
          <cell r="K4040">
            <v>-0.54049442669904768</v>
          </cell>
          <cell r="S4040">
            <v>40</v>
          </cell>
        </row>
        <row r="4041">
          <cell r="K4041">
            <v>-0.40883366152026057</v>
          </cell>
          <cell r="S4041">
            <v>40</v>
          </cell>
        </row>
        <row r="4042">
          <cell r="K4042">
            <v>-0.43855314492126424</v>
          </cell>
          <cell r="S4042">
            <v>40</v>
          </cell>
        </row>
        <row r="4043">
          <cell r="K4043">
            <v>-0.52907242090584938</v>
          </cell>
          <cell r="S4043">
            <v>40</v>
          </cell>
        </row>
        <row r="4044">
          <cell r="K4044">
            <v>-0.5552567820219253</v>
          </cell>
          <cell r="S4044">
            <v>40</v>
          </cell>
        </row>
        <row r="4045">
          <cell r="K4045">
            <v>-0.34425872260791407</v>
          </cell>
          <cell r="S4045">
            <v>40</v>
          </cell>
        </row>
        <row r="4046">
          <cell r="K4046">
            <v>-0.38622970121931066</v>
          </cell>
          <cell r="S4046">
            <v>40</v>
          </cell>
        </row>
        <row r="4047">
          <cell r="K4047">
            <v>-3.6105706209946166E-2</v>
          </cell>
          <cell r="S4047">
            <v>40</v>
          </cell>
        </row>
        <row r="4048">
          <cell r="K4048">
            <v>-0.26752636539212299</v>
          </cell>
          <cell r="S4048">
            <v>40</v>
          </cell>
        </row>
        <row r="4049">
          <cell r="K4049">
            <v>3779.1698576952344</v>
          </cell>
          <cell r="S4049">
            <v>40</v>
          </cell>
        </row>
        <row r="4050">
          <cell r="K4050">
            <v>-0.43722898760039364</v>
          </cell>
          <cell r="S4050">
            <v>40</v>
          </cell>
        </row>
        <row r="4051">
          <cell r="K4051">
            <v>1.3515276224088461E-2</v>
          </cell>
          <cell r="S4051">
            <v>40</v>
          </cell>
        </row>
        <row r="4052">
          <cell r="K4052">
            <v>4.4343226448044518E-2</v>
          </cell>
          <cell r="S4052">
            <v>40</v>
          </cell>
        </row>
        <row r="4053">
          <cell r="K4053">
            <v>-29.032313304585461</v>
          </cell>
          <cell r="S4053">
            <v>40</v>
          </cell>
        </row>
        <row r="4054">
          <cell r="K4054">
            <v>-1.7960322276680027E-2</v>
          </cell>
          <cell r="S4054">
            <v>40</v>
          </cell>
        </row>
        <row r="4055">
          <cell r="K4055">
            <v>-0.88352920181549899</v>
          </cell>
          <cell r="S4055">
            <v>40</v>
          </cell>
        </row>
        <row r="4056">
          <cell r="K4056">
            <v>-0.70424518659451563</v>
          </cell>
          <cell r="S4056">
            <v>40</v>
          </cell>
        </row>
        <row r="4057">
          <cell r="K4057">
            <v>-0.56416771761164253</v>
          </cell>
          <cell r="S4057">
            <v>40</v>
          </cell>
        </row>
        <row r="4058">
          <cell r="K4058">
            <v>-2.7258170944315805</v>
          </cell>
          <cell r="S4058">
            <v>40</v>
          </cell>
        </row>
        <row r="4059">
          <cell r="K4059">
            <v>-2.8337669098990923</v>
          </cell>
          <cell r="S4059">
            <v>40</v>
          </cell>
        </row>
        <row r="4060">
          <cell r="K4060">
            <v>-2.8657578613383272</v>
          </cell>
          <cell r="S4060">
            <v>40</v>
          </cell>
        </row>
        <row r="4061">
          <cell r="K4061">
            <v>-0.68103271429694767</v>
          </cell>
          <cell r="S4061">
            <v>40</v>
          </cell>
        </row>
        <row r="4062">
          <cell r="K4062">
            <v>-0.42975472438619516</v>
          </cell>
          <cell r="S4062">
            <v>40</v>
          </cell>
        </row>
        <row r="4063">
          <cell r="K4063">
            <v>-0.25102591744498021</v>
          </cell>
          <cell r="S4063">
            <v>40</v>
          </cell>
        </row>
        <row r="4064">
          <cell r="K4064">
            <v>-1.0272403928479898</v>
          </cell>
          <cell r="S4064">
            <v>40</v>
          </cell>
        </row>
        <row r="4065">
          <cell r="K4065">
            <v>-0.56046243380292515</v>
          </cell>
          <cell r="S4065">
            <v>40</v>
          </cell>
        </row>
        <row r="4066">
          <cell r="K4066">
            <v>-21.336628796217585</v>
          </cell>
          <cell r="S4066">
            <v>40</v>
          </cell>
        </row>
        <row r="4067">
          <cell r="K4067">
            <v>-0.69816831027696324</v>
          </cell>
          <cell r="S4067">
            <v>40</v>
          </cell>
        </row>
        <row r="4068">
          <cell r="K4068">
            <v>-0.52987855351685742</v>
          </cell>
          <cell r="S4068">
            <v>40</v>
          </cell>
        </row>
        <row r="4069">
          <cell r="K4069">
            <v>-0.42050877973627954</v>
          </cell>
          <cell r="S4069">
            <v>40</v>
          </cell>
        </row>
        <row r="4070">
          <cell r="K4070">
            <v>-0.54194078779727373</v>
          </cell>
          <cell r="S4070">
            <v>40</v>
          </cell>
        </row>
        <row r="4071">
          <cell r="K4071">
            <v>-0.35849037857506638</v>
          </cell>
          <cell r="S4071">
            <v>40</v>
          </cell>
        </row>
        <row r="4072">
          <cell r="K4072">
            <v>-2.8503299560370378E-2</v>
          </cell>
          <cell r="S4072">
            <v>40</v>
          </cell>
        </row>
        <row r="4073">
          <cell r="K4073">
            <v>151.89770390774839</v>
          </cell>
          <cell r="S4073">
            <v>40</v>
          </cell>
        </row>
        <row r="4074">
          <cell r="K4074">
            <v>1.2347567498441292E-2</v>
          </cell>
          <cell r="S4074">
            <v>40</v>
          </cell>
        </row>
        <row r="4075">
          <cell r="K4075">
            <v>-27.758920779510721</v>
          </cell>
          <cell r="S4075">
            <v>40</v>
          </cell>
        </row>
        <row r="4076">
          <cell r="K4076">
            <v>-0.85643575518468529</v>
          </cell>
          <cell r="S4076">
            <v>40</v>
          </cell>
        </row>
        <row r="4077">
          <cell r="K4077">
            <v>-0.7468949884117414</v>
          </cell>
          <cell r="S4077">
            <v>40</v>
          </cell>
        </row>
        <row r="4078">
          <cell r="K4078">
            <v>-0.64918560055559693</v>
          </cell>
          <cell r="S4078">
            <v>40</v>
          </cell>
        </row>
        <row r="4079">
          <cell r="K4079">
            <v>-2.2999766641547872</v>
          </cell>
          <cell r="S4079">
            <v>40</v>
          </cell>
        </row>
        <row r="4080">
          <cell r="K4080">
            <v>-2.3920871105640154</v>
          </cell>
          <cell r="S4080">
            <v>40</v>
          </cell>
        </row>
        <row r="4081">
          <cell r="K4081">
            <v>-2.462833420862907</v>
          </cell>
          <cell r="S4081">
            <v>40</v>
          </cell>
        </row>
        <row r="4082">
          <cell r="K4082">
            <v>-0.68880712803809196</v>
          </cell>
          <cell r="S4082">
            <v>40</v>
          </cell>
        </row>
        <row r="4083">
          <cell r="K4083">
            <v>-0.53412383779003414</v>
          </cell>
          <cell r="S4083">
            <v>40</v>
          </cell>
        </row>
        <row r="4084">
          <cell r="K4084">
            <v>-0.42468357980091287</v>
          </cell>
          <cell r="S4084">
            <v>40</v>
          </cell>
        </row>
        <row r="4085">
          <cell r="K4085">
            <v>-1.0235992528924249</v>
          </cell>
          <cell r="S4085">
            <v>40</v>
          </cell>
        </row>
        <row r="4086">
          <cell r="K4086">
            <v>-0.67794057483893777</v>
          </cell>
          <cell r="S4086">
            <v>40</v>
          </cell>
        </row>
        <row r="4087">
          <cell r="K4087">
            <v>-0.49079994981977182</v>
          </cell>
          <cell r="S4087">
            <v>40</v>
          </cell>
        </row>
        <row r="4088">
          <cell r="K4088">
            <v>-0.75261001172522501</v>
          </cell>
          <cell r="S4088">
            <v>40</v>
          </cell>
        </row>
        <row r="4089">
          <cell r="K4089">
            <v>-0.67383544781029214</v>
          </cell>
          <cell r="S4089">
            <v>40</v>
          </cell>
        </row>
        <row r="4090">
          <cell r="K4090">
            <v>-0.54144338093276756</v>
          </cell>
          <cell r="S4090">
            <v>40</v>
          </cell>
        </row>
        <row r="4091">
          <cell r="K4091">
            <v>-0.71749616801223604</v>
          </cell>
          <cell r="S4091">
            <v>40</v>
          </cell>
        </row>
        <row r="4092">
          <cell r="K4092">
            <v>359.62754611007995</v>
          </cell>
          <cell r="S4092">
            <v>40</v>
          </cell>
        </row>
        <row r="4093">
          <cell r="K4093">
            <v>-3.602258379695393E-2</v>
          </cell>
          <cell r="S4093">
            <v>40</v>
          </cell>
        </row>
        <row r="4094">
          <cell r="K4094">
            <v>75.661025741302907</v>
          </cell>
          <cell r="S4094">
            <v>40</v>
          </cell>
        </row>
        <row r="4095">
          <cell r="K4095">
            <v>2.393893563434922E-2</v>
          </cell>
          <cell r="S4095">
            <v>40</v>
          </cell>
        </row>
        <row r="4096">
          <cell r="K4096">
            <v>-57.067370588535951</v>
          </cell>
          <cell r="S4096">
            <v>40</v>
          </cell>
        </row>
        <row r="4097">
          <cell r="K4097">
            <v>-0.84810316490109061</v>
          </cell>
          <cell r="S4097">
            <v>40</v>
          </cell>
        </row>
        <row r="4098">
          <cell r="K4098">
            <v>-0.71253913914441713</v>
          </cell>
          <cell r="S4098">
            <v>40</v>
          </cell>
        </row>
        <row r="4099">
          <cell r="K4099">
            <v>-0.60764426098047497</v>
          </cell>
          <cell r="S4099">
            <v>40</v>
          </cell>
        </row>
        <row r="4100">
          <cell r="K4100">
            <v>-0.73995582126920711</v>
          </cell>
          <cell r="S4100">
            <v>40</v>
          </cell>
        </row>
        <row r="4101">
          <cell r="K4101">
            <v>-0.64267886790059614</v>
          </cell>
          <cell r="S4101">
            <v>40</v>
          </cell>
        </row>
        <row r="4102">
          <cell r="K4102">
            <v>-2.4177916762981084</v>
          </cell>
          <cell r="S4102">
            <v>40</v>
          </cell>
        </row>
        <row r="4103">
          <cell r="K4103">
            <v>-0.65341961054981124</v>
          </cell>
          <cell r="S4103">
            <v>40</v>
          </cell>
        </row>
        <row r="4104">
          <cell r="K4104">
            <v>-0.47423120636685906</v>
          </cell>
          <cell r="S4104">
            <v>40</v>
          </cell>
        </row>
        <row r="4105">
          <cell r="K4105">
            <v>-0.35022873314293707</v>
          </cell>
          <cell r="S4105">
            <v>40</v>
          </cell>
        </row>
        <row r="4106">
          <cell r="K4106">
            <v>-0.98166324417304573</v>
          </cell>
          <cell r="S4106">
            <v>40</v>
          </cell>
        </row>
        <row r="4107">
          <cell r="K4107">
            <v>-0.60428886868355913</v>
          </cell>
          <cell r="S4107">
            <v>40</v>
          </cell>
        </row>
        <row r="4108">
          <cell r="K4108">
            <v>-25.308695651874473</v>
          </cell>
          <cell r="S4108">
            <v>40</v>
          </cell>
        </row>
        <row r="4109">
          <cell r="K4109">
            <v>-0.70926597062445451</v>
          </cell>
          <cell r="S4109">
            <v>40</v>
          </cell>
        </row>
        <row r="4110">
          <cell r="K4110">
            <v>-0.58976466113497228</v>
          </cell>
          <cell r="S4110">
            <v>40</v>
          </cell>
        </row>
        <row r="4111">
          <cell r="K4111">
            <v>-0.47595276231540562</v>
          </cell>
          <cell r="S4111">
            <v>40</v>
          </cell>
        </row>
        <row r="4112">
          <cell r="K4112">
            <v>-0.60447096563706404</v>
          </cell>
          <cell r="S4112">
            <v>40</v>
          </cell>
        </row>
        <row r="4113">
          <cell r="K4113">
            <v>-0.41193192355708502</v>
          </cell>
          <cell r="S4113">
            <v>40</v>
          </cell>
        </row>
        <row r="4114">
          <cell r="K4114">
            <v>-0.30096482405192093</v>
          </cell>
          <cell r="S4114">
            <v>40</v>
          </cell>
        </row>
        <row r="4115">
          <cell r="K4115">
            <v>-0.50305716278706258</v>
          </cell>
          <cell r="S4115">
            <v>40</v>
          </cell>
        </row>
        <row r="4116">
          <cell r="K4116">
            <v>-0.31247091226286056</v>
          </cell>
          <cell r="S4116">
            <v>40</v>
          </cell>
        </row>
        <row r="4117">
          <cell r="K4117">
            <v>-40.106436251565817</v>
          </cell>
          <cell r="S4117">
            <v>40</v>
          </cell>
        </row>
        <row r="4118">
          <cell r="K4118">
            <v>-0.82018934352404194</v>
          </cell>
          <cell r="S4118">
            <v>40</v>
          </cell>
        </row>
        <row r="4119">
          <cell r="K4119">
            <v>-0.67528545265010476</v>
          </cell>
          <cell r="S4119">
            <v>40</v>
          </cell>
        </row>
        <row r="4120">
          <cell r="K4120">
            <v>-22.910077996086741</v>
          </cell>
          <cell r="S4120">
            <v>40</v>
          </cell>
        </row>
        <row r="4121">
          <cell r="K4121">
            <v>-0.73042560053117001</v>
          </cell>
          <cell r="S4121">
            <v>40</v>
          </cell>
        </row>
        <row r="4122">
          <cell r="K4122">
            <v>-2.2841210846812823</v>
          </cell>
          <cell r="S4122">
            <v>40</v>
          </cell>
        </row>
        <row r="4123">
          <cell r="K4123">
            <v>-2.3458992965294403</v>
          </cell>
          <cell r="S4123">
            <v>40</v>
          </cell>
        </row>
        <row r="4124">
          <cell r="K4124">
            <v>-0.62943784278349424</v>
          </cell>
          <cell r="S4124">
            <v>40</v>
          </cell>
        </row>
        <row r="4125">
          <cell r="K4125">
            <v>-0.4522010376871286</v>
          </cell>
          <cell r="S4125">
            <v>40</v>
          </cell>
        </row>
        <row r="4126">
          <cell r="K4126">
            <v>-0.31994333462269586</v>
          </cell>
          <cell r="S4126">
            <v>40</v>
          </cell>
        </row>
        <row r="4127">
          <cell r="K4127">
            <v>-0.99359847475314511</v>
          </cell>
          <cell r="S4127">
            <v>40</v>
          </cell>
        </row>
        <row r="4128">
          <cell r="K4128">
            <v>-0.55118980510039095</v>
          </cell>
          <cell r="S4128">
            <v>40</v>
          </cell>
        </row>
        <row r="4129">
          <cell r="K4129">
            <v>-22.786898236224577</v>
          </cell>
          <cell r="S4129">
            <v>40</v>
          </cell>
        </row>
        <row r="4130">
          <cell r="K4130">
            <v>-0.66374728237605052</v>
          </cell>
          <cell r="S4130">
            <v>40</v>
          </cell>
        </row>
        <row r="4131">
          <cell r="K4131">
            <v>-0.54904791494087046</v>
          </cell>
          <cell r="S4131">
            <v>40</v>
          </cell>
        </row>
        <row r="4132">
          <cell r="K4132">
            <v>-0.45150276270585227</v>
          </cell>
          <cell r="S4132">
            <v>40</v>
          </cell>
        </row>
        <row r="4133">
          <cell r="K4133">
            <v>-0.55150231831199736</v>
          </cell>
          <cell r="S4133">
            <v>40</v>
          </cell>
        </row>
        <row r="4134">
          <cell r="K4134">
            <v>-0.39687063526076222</v>
          </cell>
          <cell r="S4134">
            <v>40</v>
          </cell>
        </row>
        <row r="4135">
          <cell r="K4135">
            <v>-21.903260910803979</v>
          </cell>
          <cell r="S4135">
            <v>40</v>
          </cell>
        </row>
        <row r="4136">
          <cell r="K4136">
            <v>-0.48292169340535396</v>
          </cell>
          <cell r="S4136">
            <v>40</v>
          </cell>
        </row>
        <row r="4137">
          <cell r="K4137">
            <v>-0.31238178763708535</v>
          </cell>
          <cell r="S4137">
            <v>40</v>
          </cell>
        </row>
        <row r="4138">
          <cell r="K4138">
            <v>-33.624744117836656</v>
          </cell>
          <cell r="S4138">
            <v>40</v>
          </cell>
        </row>
        <row r="4139">
          <cell r="K4139">
            <v>-0.8304364146657639</v>
          </cell>
          <cell r="S4139">
            <v>40</v>
          </cell>
        </row>
        <row r="4140">
          <cell r="K4140">
            <v>-0.67781701690544915</v>
          </cell>
          <cell r="S4140">
            <v>40</v>
          </cell>
        </row>
        <row r="4141">
          <cell r="K4141">
            <v>-0.57046568674203524</v>
          </cell>
          <cell r="S4141">
            <v>40</v>
          </cell>
        </row>
        <row r="4142">
          <cell r="K4142">
            <v>-0.87126313195842231</v>
          </cell>
          <cell r="S4142">
            <v>40</v>
          </cell>
        </row>
        <row r="4143">
          <cell r="K4143">
            <v>-1.9064345203877628</v>
          </cell>
          <cell r="S4143">
            <v>40</v>
          </cell>
        </row>
        <row r="4144">
          <cell r="K4144">
            <v>-1.9644154881692946</v>
          </cell>
          <cell r="S4144">
            <v>40</v>
          </cell>
        </row>
        <row r="4145">
          <cell r="K4145">
            <v>-0.73093685386800145</v>
          </cell>
          <cell r="S4145">
            <v>40</v>
          </cell>
        </row>
        <row r="4146">
          <cell r="K4146">
            <v>-0.56012359489729979</v>
          </cell>
          <cell r="S4146">
            <v>40</v>
          </cell>
        </row>
        <row r="4147">
          <cell r="K4147">
            <v>-0.41882986972557246</v>
          </cell>
          <cell r="S4147">
            <v>40</v>
          </cell>
        </row>
        <row r="4148">
          <cell r="K4148">
            <v>-0.94746722679384754</v>
          </cell>
          <cell r="S4148">
            <v>40</v>
          </cell>
        </row>
        <row r="4149">
          <cell r="K4149">
            <v>-0.57425931476288072</v>
          </cell>
          <cell r="S4149">
            <v>40</v>
          </cell>
        </row>
        <row r="4150">
          <cell r="K4150">
            <v>-23.729643303294225</v>
          </cell>
          <cell r="S4150">
            <v>40</v>
          </cell>
        </row>
        <row r="4151">
          <cell r="K4151">
            <v>-0.67680112631200806</v>
          </cell>
          <cell r="S4151">
            <v>40</v>
          </cell>
        </row>
        <row r="4152">
          <cell r="K4152">
            <v>-0.5421535178558059</v>
          </cell>
          <cell r="S4152">
            <v>40</v>
          </cell>
        </row>
        <row r="4153">
          <cell r="K4153">
            <v>-0.46058919240202884</v>
          </cell>
          <cell r="S4153">
            <v>40</v>
          </cell>
        </row>
        <row r="4154">
          <cell r="K4154">
            <v>-0.5373086077701279</v>
          </cell>
          <cell r="S4154">
            <v>40</v>
          </cell>
        </row>
        <row r="4155">
          <cell r="K4155">
            <v>-0.41429348517401138</v>
          </cell>
          <cell r="S4155">
            <v>40</v>
          </cell>
        </row>
        <row r="4156">
          <cell r="K4156">
            <v>-0.29940161218570382</v>
          </cell>
          <cell r="S4156">
            <v>40</v>
          </cell>
        </row>
        <row r="4157">
          <cell r="K4157">
            <v>-0.46932829893578748</v>
          </cell>
          <cell r="S4157">
            <v>40</v>
          </cell>
        </row>
        <row r="4158">
          <cell r="K4158">
            <v>-0.32574479671058232</v>
          </cell>
          <cell r="S4158">
            <v>40</v>
          </cell>
        </row>
        <row r="4159">
          <cell r="K4159">
            <v>-5.9742507614231879E-3</v>
          </cell>
          <cell r="S4159">
            <v>40</v>
          </cell>
        </row>
        <row r="4160">
          <cell r="K4160">
            <v>-0.75797833798257441</v>
          </cell>
          <cell r="S4160">
            <v>40</v>
          </cell>
        </row>
        <row r="4161">
          <cell r="K4161">
            <v>-0.59673821159345164</v>
          </cell>
          <cell r="S4161">
            <v>40</v>
          </cell>
        </row>
        <row r="4162">
          <cell r="K4162">
            <v>-0.47554343452649889</v>
          </cell>
          <cell r="S4162">
            <v>40</v>
          </cell>
        </row>
        <row r="4163">
          <cell r="K4163">
            <v>-2.6720555934194024</v>
          </cell>
          <cell r="S4163">
            <v>40</v>
          </cell>
        </row>
        <row r="4164">
          <cell r="K4164">
            <v>4.58658270288801</v>
          </cell>
          <cell r="S4164">
            <v>40</v>
          </cell>
        </row>
        <row r="4165">
          <cell r="K4165">
            <v>-2.8505895246324537</v>
          </cell>
          <cell r="S4165">
            <v>40</v>
          </cell>
        </row>
        <row r="4166">
          <cell r="K4166">
            <v>-0.52885364798757473</v>
          </cell>
          <cell r="S4166">
            <v>40</v>
          </cell>
        </row>
        <row r="4167">
          <cell r="K4167">
            <v>-0.2985610647739857</v>
          </cell>
          <cell r="S4167">
            <v>40</v>
          </cell>
        </row>
        <row r="4168">
          <cell r="K4168">
            <v>-14.384618971312475</v>
          </cell>
          <cell r="S4168">
            <v>40</v>
          </cell>
        </row>
        <row r="4169">
          <cell r="K4169">
            <v>-0.93632025376341166</v>
          </cell>
          <cell r="S4169">
            <v>40</v>
          </cell>
        </row>
        <row r="4170">
          <cell r="K4170">
            <v>-19.117336078467172</v>
          </cell>
          <cell r="S4170">
            <v>40</v>
          </cell>
        </row>
        <row r="4171">
          <cell r="K4171">
            <v>-19.200857216922337</v>
          </cell>
          <cell r="S4171">
            <v>40</v>
          </cell>
        </row>
        <row r="4172">
          <cell r="K4172">
            <v>-0.59988833631532335</v>
          </cell>
          <cell r="S4172">
            <v>40</v>
          </cell>
        </row>
        <row r="4173">
          <cell r="K4173">
            <v>-0.45782108245686548</v>
          </cell>
          <cell r="S4173">
            <v>40</v>
          </cell>
        </row>
        <row r="4174">
          <cell r="K4174">
            <v>-0.36077741396700175</v>
          </cell>
          <cell r="S4174">
            <v>40</v>
          </cell>
        </row>
        <row r="4175">
          <cell r="K4175">
            <v>-0.47708649753372379</v>
          </cell>
          <cell r="S4175">
            <v>40</v>
          </cell>
        </row>
        <row r="4176">
          <cell r="K4176">
            <v>-0.29413978606899938</v>
          </cell>
          <cell r="S4176">
            <v>40</v>
          </cell>
        </row>
        <row r="4177">
          <cell r="K4177">
            <v>-0.22712256479351411</v>
          </cell>
          <cell r="S4177">
            <v>40</v>
          </cell>
        </row>
        <row r="4178">
          <cell r="K4178">
            <v>3313.5911582747362</v>
          </cell>
          <cell r="S4178">
            <v>40</v>
          </cell>
        </row>
        <row r="4179">
          <cell r="K4179">
            <v>1.0238313051645085E-3</v>
          </cell>
          <cell r="S4179">
            <v>40</v>
          </cell>
        </row>
        <row r="4180">
          <cell r="K4180">
            <v>-34.163169313916143</v>
          </cell>
          <cell r="S4180">
            <v>40</v>
          </cell>
        </row>
        <row r="4181">
          <cell r="K4181">
            <v>-0.75829845947832231</v>
          </cell>
          <cell r="S4181">
            <v>40</v>
          </cell>
        </row>
        <row r="4182">
          <cell r="K4182">
            <v>-0.76964461490328018</v>
          </cell>
          <cell r="S4182">
            <v>40</v>
          </cell>
        </row>
        <row r="4183">
          <cell r="K4183">
            <v>-0.59823073659025139</v>
          </cell>
          <cell r="S4183">
            <v>40</v>
          </cell>
        </row>
        <row r="4184">
          <cell r="K4184">
            <v>-0.60776528226336224</v>
          </cell>
          <cell r="S4184">
            <v>40</v>
          </cell>
        </row>
        <row r="4185">
          <cell r="K4185">
            <v>-0.47705640301266128</v>
          </cell>
          <cell r="S4185">
            <v>40</v>
          </cell>
        </row>
        <row r="4186">
          <cell r="K4186">
            <v>-0.48910605238652288</v>
          </cell>
          <cell r="S4186">
            <v>40</v>
          </cell>
        </row>
        <row r="4187">
          <cell r="K4187">
            <v>-2.672048121941097</v>
          </cell>
          <cell r="S4187">
            <v>40</v>
          </cell>
        </row>
        <row r="4188">
          <cell r="K4188">
            <v>-2.6750529900104523</v>
          </cell>
          <cell r="S4188">
            <v>40</v>
          </cell>
        </row>
        <row r="4189">
          <cell r="K4189">
            <v>4.7199615112314337</v>
          </cell>
          <cell r="S4189">
            <v>40</v>
          </cell>
        </row>
        <row r="4190">
          <cell r="K4190">
            <v>4.5553332685038326</v>
          </cell>
          <cell r="S4190">
            <v>40</v>
          </cell>
        </row>
        <row r="4191">
          <cell r="K4191">
            <v>5.8786867788130808</v>
          </cell>
          <cell r="S4191">
            <v>40</v>
          </cell>
        </row>
        <row r="4192">
          <cell r="K4192">
            <v>5.8221513641477136</v>
          </cell>
          <cell r="S4192">
            <v>40</v>
          </cell>
        </row>
        <row r="4193">
          <cell r="K4193">
            <v>-0.52485968246695736</v>
          </cell>
          <cell r="S4193">
            <v>40</v>
          </cell>
        </row>
        <row r="4194">
          <cell r="K4194">
            <v>-0.54654514442731983</v>
          </cell>
          <cell r="S4194">
            <v>40</v>
          </cell>
        </row>
        <row r="4195">
          <cell r="K4195">
            <v>-0.30097483386974</v>
          </cell>
          <cell r="S4195">
            <v>40</v>
          </cell>
        </row>
        <row r="4196">
          <cell r="K4196">
            <v>-0.32302998416038753</v>
          </cell>
          <cell r="S4196">
            <v>40</v>
          </cell>
        </row>
        <row r="4197">
          <cell r="K4197">
            <v>-14.732407822918853</v>
          </cell>
          <cell r="S4197">
            <v>40</v>
          </cell>
        </row>
        <row r="4198">
          <cell r="K4198">
            <v>-14.572934109989694</v>
          </cell>
          <cell r="S4198">
            <v>40</v>
          </cell>
        </row>
        <row r="4199">
          <cell r="K4199">
            <v>-0.94584821553573639</v>
          </cell>
          <cell r="S4199">
            <v>40</v>
          </cell>
        </row>
        <row r="4200">
          <cell r="K4200">
            <v>-0.92979497730656857</v>
          </cell>
          <cell r="S4200">
            <v>40</v>
          </cell>
        </row>
        <row r="4201">
          <cell r="K4201">
            <v>-19.485986944504475</v>
          </cell>
          <cell r="S4201">
            <v>40</v>
          </cell>
        </row>
        <row r="4202">
          <cell r="K4202">
            <v>-19.193059029668625</v>
          </cell>
          <cell r="S4202">
            <v>40</v>
          </cell>
        </row>
        <row r="4203">
          <cell r="K4203">
            <v>-19.58879152731112</v>
          </cell>
          <cell r="S4203">
            <v>40</v>
          </cell>
        </row>
        <row r="4204">
          <cell r="K4204">
            <v>-19.131779080251523</v>
          </cell>
          <cell r="S4204">
            <v>40</v>
          </cell>
        </row>
        <row r="4205">
          <cell r="K4205">
            <v>-0.6020328446992631</v>
          </cell>
          <cell r="S4205">
            <v>40</v>
          </cell>
        </row>
        <row r="4206">
          <cell r="K4206">
            <v>-0.62381182835164106</v>
          </cell>
          <cell r="S4206">
            <v>40</v>
          </cell>
        </row>
        <row r="4207">
          <cell r="K4207">
            <v>-0.46062854647427381</v>
          </cell>
          <cell r="S4207">
            <v>40</v>
          </cell>
        </row>
        <row r="4208">
          <cell r="K4208">
            <v>-0.49024639872071302</v>
          </cell>
          <cell r="S4208">
            <v>40</v>
          </cell>
        </row>
        <row r="4209">
          <cell r="K4209">
            <v>-0.36487625221874515</v>
          </cell>
          <cell r="S4209">
            <v>40</v>
          </cell>
        </row>
        <row r="4210">
          <cell r="K4210">
            <v>-0.39813012969094663</v>
          </cell>
          <cell r="S4210">
            <v>40</v>
          </cell>
        </row>
        <row r="4211">
          <cell r="K4211">
            <v>-0.48198752029675546</v>
          </cell>
          <cell r="S4211">
            <v>40</v>
          </cell>
        </row>
        <row r="4212">
          <cell r="K4212">
            <v>-0.50295828614060334</v>
          </cell>
          <cell r="S4212">
            <v>40</v>
          </cell>
        </row>
        <row r="4213">
          <cell r="K4213">
            <v>-0.30022823600129167</v>
          </cell>
          <cell r="S4213">
            <v>40</v>
          </cell>
        </row>
        <row r="4214">
          <cell r="K4214">
            <v>-0.3433592552761856</v>
          </cell>
          <cell r="S4214">
            <v>40</v>
          </cell>
        </row>
        <row r="4215">
          <cell r="K4215">
            <v>-0.22971273887106974</v>
          </cell>
          <cell r="S4215">
            <v>40</v>
          </cell>
        </row>
        <row r="4216">
          <cell r="K4216">
            <v>-0.22559122307284063</v>
          </cell>
          <cell r="S4216">
            <v>40</v>
          </cell>
        </row>
        <row r="4217">
          <cell r="K4217">
            <v>3388.12766169105</v>
          </cell>
          <cell r="S4217">
            <v>40</v>
          </cell>
        </row>
        <row r="4218">
          <cell r="K4218">
            <v>-0.40424721110243766</v>
          </cell>
          <cell r="S4218">
            <v>40</v>
          </cell>
        </row>
        <row r="4219">
          <cell r="K4219">
            <v>-0.22154077403059005</v>
          </cell>
          <cell r="S4219">
            <v>40</v>
          </cell>
        </row>
        <row r="4220">
          <cell r="K4220">
            <v>-0.24115836609221175</v>
          </cell>
          <cell r="S4220">
            <v>40</v>
          </cell>
        </row>
        <row r="4221">
          <cell r="K4221">
            <v>-30.409914920718524</v>
          </cell>
          <cell r="S4221">
            <v>40</v>
          </cell>
        </row>
        <row r="4222">
          <cell r="K4222">
            <v>-28.176460997703956</v>
          </cell>
          <cell r="S4222">
            <v>40</v>
          </cell>
        </row>
        <row r="4223">
          <cell r="K4223">
            <v>-0.76326237829550969</v>
          </cell>
          <cell r="S4223">
            <v>40</v>
          </cell>
        </row>
        <row r="4224">
          <cell r="K4224">
            <v>-0.60685437535494613</v>
          </cell>
          <cell r="S4224">
            <v>40</v>
          </cell>
        </row>
        <row r="4225">
          <cell r="K4225">
            <v>-0.48412711296754152</v>
          </cell>
          <cell r="S4225">
            <v>40</v>
          </cell>
        </row>
        <row r="4226">
          <cell r="K4226">
            <v>-2.696243171744237</v>
          </cell>
          <cell r="S4226">
            <v>40</v>
          </cell>
        </row>
        <row r="4227">
          <cell r="K4227">
            <v>4.6595268627979944</v>
          </cell>
          <cell r="S4227">
            <v>40</v>
          </cell>
        </row>
        <row r="4228">
          <cell r="K4228">
            <v>5.6714483140970477</v>
          </cell>
          <cell r="S4228">
            <v>40</v>
          </cell>
        </row>
        <row r="4229">
          <cell r="K4229">
            <v>-0.51591191955632276</v>
          </cell>
          <cell r="S4229">
            <v>40</v>
          </cell>
        </row>
        <row r="4230">
          <cell r="K4230">
            <v>-0.30990589613833991</v>
          </cell>
          <cell r="S4230">
            <v>40</v>
          </cell>
        </row>
        <row r="4231">
          <cell r="K4231">
            <v>-14.955974396925908</v>
          </cell>
          <cell r="S4231">
            <v>40</v>
          </cell>
        </row>
        <row r="4232">
          <cell r="K4232">
            <v>-0.96541619652468369</v>
          </cell>
          <cell r="S4232">
            <v>40</v>
          </cell>
        </row>
        <row r="4233">
          <cell r="K4233">
            <v>-19.767192753151804</v>
          </cell>
          <cell r="S4233">
            <v>40</v>
          </cell>
        </row>
        <row r="4234">
          <cell r="K4234">
            <v>-19.698191048388836</v>
          </cell>
          <cell r="S4234">
            <v>40</v>
          </cell>
        </row>
        <row r="4235">
          <cell r="K4235">
            <v>-0.6106016612335029</v>
          </cell>
          <cell r="S4235">
            <v>40</v>
          </cell>
        </row>
        <row r="4236">
          <cell r="K4236">
            <v>-0.46982625577385628</v>
          </cell>
          <cell r="S4236">
            <v>40</v>
          </cell>
        </row>
        <row r="4237">
          <cell r="K4237">
            <v>-0.37646735782682278</v>
          </cell>
          <cell r="S4237">
            <v>40</v>
          </cell>
        </row>
        <row r="4238">
          <cell r="K4238">
            <v>-0.49358588683007987</v>
          </cell>
          <cell r="S4238">
            <v>40</v>
          </cell>
        </row>
        <row r="4239">
          <cell r="K4239">
            <v>-0.31604903945763441</v>
          </cell>
          <cell r="S4239">
            <v>40</v>
          </cell>
        </row>
        <row r="4240">
          <cell r="K4240">
            <v>-0.23368357148063604</v>
          </cell>
          <cell r="S4240">
            <v>40</v>
          </cell>
        </row>
        <row r="4241">
          <cell r="K4241">
            <v>3411.2550965024802</v>
          </cell>
          <cell r="S4241">
            <v>40</v>
          </cell>
        </row>
        <row r="4242">
          <cell r="K4242">
            <v>-0.23791252038838162</v>
          </cell>
          <cell r="S4242">
            <v>40</v>
          </cell>
        </row>
        <row r="4243">
          <cell r="K4243">
            <v>-29.34017498791664</v>
          </cell>
          <cell r="S4243">
            <v>40</v>
          </cell>
        </row>
        <row r="4244">
          <cell r="K4244">
            <v>-0.77248727317597932</v>
          </cell>
          <cell r="S4244">
            <v>40</v>
          </cell>
        </row>
        <row r="4245">
          <cell r="K4245">
            <v>-0.64979639380927057</v>
          </cell>
          <cell r="S4245">
            <v>40</v>
          </cell>
        </row>
        <row r="4246">
          <cell r="K4246">
            <v>-0.55356355271588698</v>
          </cell>
          <cell r="S4246">
            <v>40</v>
          </cell>
        </row>
        <row r="4247">
          <cell r="K4247">
            <v>-2.3055974526273868</v>
          </cell>
          <cell r="S4247">
            <v>40</v>
          </cell>
        </row>
        <row r="4248">
          <cell r="K4248">
            <v>-2.3653952464214258</v>
          </cell>
          <cell r="S4248">
            <v>40</v>
          </cell>
        </row>
        <row r="4249">
          <cell r="K4249">
            <v>-2.4230148379055145</v>
          </cell>
          <cell r="S4249">
            <v>40</v>
          </cell>
        </row>
        <row r="4250">
          <cell r="K4250">
            <v>-0.59336938641978321</v>
          </cell>
          <cell r="S4250">
            <v>40</v>
          </cell>
        </row>
        <row r="4251">
          <cell r="K4251">
            <v>-0.40870684023213177</v>
          </cell>
          <cell r="S4251">
            <v>40</v>
          </cell>
        </row>
        <row r="4252">
          <cell r="K4252">
            <v>-0.31092280615902607</v>
          </cell>
          <cell r="S4252">
            <v>40</v>
          </cell>
        </row>
        <row r="4253">
          <cell r="K4253">
            <v>-0.97125887165645219</v>
          </cell>
          <cell r="S4253">
            <v>40</v>
          </cell>
        </row>
        <row r="4254">
          <cell r="K4254">
            <v>-0.56891873403498228</v>
          </cell>
          <cell r="S4254">
            <v>40</v>
          </cell>
        </row>
        <row r="4255">
          <cell r="K4255">
            <v>-29.412823520594578</v>
          </cell>
          <cell r="S4255">
            <v>40</v>
          </cell>
        </row>
        <row r="4256">
          <cell r="K4256">
            <v>-0.67091434951131057</v>
          </cell>
          <cell r="S4256">
            <v>40</v>
          </cell>
        </row>
        <row r="4257">
          <cell r="K4257">
            <v>-0.58060865314169707</v>
          </cell>
          <cell r="S4257">
            <v>40</v>
          </cell>
        </row>
        <row r="4258">
          <cell r="K4258">
            <v>-0.41787676962265147</v>
          </cell>
          <cell r="S4258">
            <v>40</v>
          </cell>
        </row>
        <row r="4259">
          <cell r="K4259">
            <v>-0.63922243753072183</v>
          </cell>
          <cell r="S4259">
            <v>40</v>
          </cell>
        </row>
        <row r="4260">
          <cell r="K4260">
            <v>838.92006604906805</v>
          </cell>
          <cell r="S4260">
            <v>40</v>
          </cell>
        </row>
        <row r="4261">
          <cell r="K4261">
            <v>-0.11616788974583743</v>
          </cell>
          <cell r="S4261">
            <v>40</v>
          </cell>
        </row>
        <row r="4262">
          <cell r="K4262">
            <v>6432.8304851404346</v>
          </cell>
          <cell r="S4262">
            <v>40</v>
          </cell>
        </row>
        <row r="4263">
          <cell r="K4263">
            <v>-6.6615283033037972E-2</v>
          </cell>
          <cell r="S4263">
            <v>40</v>
          </cell>
        </row>
        <row r="4264">
          <cell r="K4264">
            <v>-72.054493863912839</v>
          </cell>
          <cell r="S4264">
            <v>40</v>
          </cell>
        </row>
        <row r="4265">
          <cell r="K4265">
            <v>-0.77489824698177057</v>
          </cell>
          <cell r="S4265">
            <v>40</v>
          </cell>
        </row>
        <row r="4266">
          <cell r="K4266">
            <v>-0.63110041753448398</v>
          </cell>
          <cell r="S4266">
            <v>40</v>
          </cell>
        </row>
        <row r="4267">
          <cell r="K4267">
            <v>-24.837362195587165</v>
          </cell>
          <cell r="S4267">
            <v>40</v>
          </cell>
        </row>
        <row r="4268">
          <cell r="K4268">
            <v>-0.63807875222189048</v>
          </cell>
          <cell r="S4268">
            <v>40</v>
          </cell>
        </row>
        <row r="4269">
          <cell r="K4269">
            <v>-2.3473344269580809</v>
          </cell>
          <cell r="S4269">
            <v>40</v>
          </cell>
        </row>
        <row r="4270">
          <cell r="K4270">
            <v>-2.403189325257955</v>
          </cell>
          <cell r="S4270">
            <v>40</v>
          </cell>
        </row>
        <row r="4271">
          <cell r="K4271">
            <v>-0.58504309881800909</v>
          </cell>
          <cell r="S4271">
            <v>40</v>
          </cell>
        </row>
        <row r="4272">
          <cell r="K4272">
            <v>-0.37517544487133009</v>
          </cell>
          <cell r="S4272">
            <v>40</v>
          </cell>
        </row>
        <row r="4273">
          <cell r="K4273">
            <v>-0.25056875259581635</v>
          </cell>
          <cell r="S4273">
            <v>40</v>
          </cell>
        </row>
        <row r="4274">
          <cell r="K4274">
            <v>-0.90726998966421091</v>
          </cell>
          <cell r="S4274">
            <v>40</v>
          </cell>
        </row>
        <row r="4275">
          <cell r="K4275">
            <v>-0.51551890639547004</v>
          </cell>
          <cell r="S4275">
            <v>40</v>
          </cell>
        </row>
        <row r="4276">
          <cell r="K4276">
            <v>-24.683667020567345</v>
          </cell>
          <cell r="S4276">
            <v>40</v>
          </cell>
        </row>
        <row r="4277">
          <cell r="K4277">
            <v>-0.6316896076225994</v>
          </cell>
          <cell r="S4277">
            <v>40</v>
          </cell>
        </row>
        <row r="4278">
          <cell r="K4278">
            <v>-0.51288401236562764</v>
          </cell>
          <cell r="S4278">
            <v>40</v>
          </cell>
        </row>
        <row r="4279">
          <cell r="K4279">
            <v>-0.38544023844917952</v>
          </cell>
          <cell r="S4279">
            <v>40</v>
          </cell>
        </row>
        <row r="4280">
          <cell r="K4280">
            <v>-0.53958168707989684</v>
          </cell>
          <cell r="S4280">
            <v>40</v>
          </cell>
        </row>
        <row r="4281">
          <cell r="K4281">
            <v>-28.946819438994215</v>
          </cell>
          <cell r="S4281">
            <v>40</v>
          </cell>
        </row>
        <row r="4282">
          <cell r="K4282">
            <v>-0.24213502836565762</v>
          </cell>
          <cell r="S4282">
            <v>40</v>
          </cell>
        </row>
        <row r="4283">
          <cell r="K4283">
            <v>-0.42673616018005267</v>
          </cell>
          <cell r="S4283">
            <v>40</v>
          </cell>
        </row>
        <row r="4284">
          <cell r="K4284">
            <v>-6.8978914249936046E-2</v>
          </cell>
          <cell r="S4284">
            <v>40</v>
          </cell>
        </row>
        <row r="4285">
          <cell r="K4285">
            <v>-56.169700969744149</v>
          </cell>
          <cell r="S4285">
            <v>40</v>
          </cell>
        </row>
        <row r="4286">
          <cell r="K4286">
            <v>-0.73404111326542432</v>
          </cell>
          <cell r="S4286">
            <v>40</v>
          </cell>
        </row>
        <row r="4287">
          <cell r="K4287">
            <v>-20.416097046010432</v>
          </cell>
          <cell r="S4287">
            <v>40</v>
          </cell>
        </row>
        <row r="4288">
          <cell r="K4288">
            <v>-21.837741588774158</v>
          </cell>
          <cell r="S4288">
            <v>40</v>
          </cell>
        </row>
        <row r="4289">
          <cell r="K4289">
            <v>-0.61585174261187259</v>
          </cell>
          <cell r="S4289">
            <v>40</v>
          </cell>
        </row>
        <row r="4290">
          <cell r="K4290">
            <v>-2.2805068474953765</v>
          </cell>
          <cell r="S4290">
            <v>40</v>
          </cell>
        </row>
        <row r="4291">
          <cell r="K4291">
            <v>-2.332425772906761</v>
          </cell>
          <cell r="S4291">
            <v>40</v>
          </cell>
        </row>
        <row r="4292">
          <cell r="K4292">
            <v>-0.54007375020238579</v>
          </cell>
          <cell r="S4292">
            <v>40</v>
          </cell>
        </row>
        <row r="4293">
          <cell r="K4293">
            <v>-0.32392423094179451</v>
          </cell>
          <cell r="S4293">
            <v>40</v>
          </cell>
        </row>
        <row r="4294">
          <cell r="K4294">
            <v>-17.474318653619708</v>
          </cell>
          <cell r="S4294">
            <v>40</v>
          </cell>
        </row>
        <row r="4295">
          <cell r="K4295">
            <v>-0.87819736732164999</v>
          </cell>
          <cell r="S4295">
            <v>40</v>
          </cell>
        </row>
        <row r="4296">
          <cell r="K4296">
            <v>-21.255841121007641</v>
          </cell>
          <cell r="S4296">
            <v>40</v>
          </cell>
        </row>
        <row r="4297">
          <cell r="K4297">
            <v>-21.919960643077577</v>
          </cell>
          <cell r="S4297">
            <v>40</v>
          </cell>
        </row>
        <row r="4298">
          <cell r="K4298">
            <v>-0.57982326243576654</v>
          </cell>
          <cell r="S4298">
            <v>40</v>
          </cell>
        </row>
        <row r="4299">
          <cell r="K4299">
            <v>-0.47039434371665823</v>
          </cell>
          <cell r="S4299">
            <v>40</v>
          </cell>
        </row>
        <row r="4300">
          <cell r="K4300">
            <v>-18.879884964555355</v>
          </cell>
          <cell r="S4300">
            <v>40</v>
          </cell>
        </row>
        <row r="4301">
          <cell r="K4301">
            <v>-0.48310020245550134</v>
          </cell>
          <cell r="S4301">
            <v>40</v>
          </cell>
        </row>
        <row r="4302">
          <cell r="K4302">
            <v>-0.28842376754029508</v>
          </cell>
          <cell r="S4302">
            <v>40</v>
          </cell>
        </row>
        <row r="4303">
          <cell r="K4303">
            <v>-22.596677795539151</v>
          </cell>
          <cell r="S4303">
            <v>40</v>
          </cell>
        </row>
        <row r="4304">
          <cell r="K4304">
            <v>-0.40032228906985468</v>
          </cell>
          <cell r="S4304">
            <v>40</v>
          </cell>
        </row>
        <row r="4305">
          <cell r="K4305">
            <v>-3.9640385420421846E-4</v>
          </cell>
          <cell r="S4305">
            <v>40</v>
          </cell>
        </row>
        <row r="4306">
          <cell r="K4306">
            <v>-39.647572912485707</v>
          </cell>
          <cell r="S4306">
            <v>40</v>
          </cell>
        </row>
        <row r="4307">
          <cell r="K4307">
            <v>-0.74236007692710071</v>
          </cell>
          <cell r="S4307">
            <v>40</v>
          </cell>
        </row>
        <row r="4308">
          <cell r="K4308">
            <v>-0.58850271807185672</v>
          </cell>
          <cell r="S4308">
            <v>40</v>
          </cell>
        </row>
        <row r="4309">
          <cell r="K4309">
            <v>-22.745483762500353</v>
          </cell>
          <cell r="S4309">
            <v>40</v>
          </cell>
        </row>
        <row r="4310">
          <cell r="K4310">
            <v>-1.8359912736042279</v>
          </cell>
          <cell r="S4310">
            <v>40</v>
          </cell>
        </row>
        <row r="4311">
          <cell r="K4311">
            <v>-1.9179625312238227</v>
          </cell>
          <cell r="S4311">
            <v>40</v>
          </cell>
        </row>
        <row r="4312">
          <cell r="K4312">
            <v>-1.9579079390242975</v>
          </cell>
          <cell r="S4312">
            <v>40</v>
          </cell>
        </row>
        <row r="4313">
          <cell r="K4313">
            <v>-0.63457817637405167</v>
          </cell>
          <cell r="S4313">
            <v>40</v>
          </cell>
        </row>
        <row r="4314">
          <cell r="K4314">
            <v>-0.43385302316919933</v>
          </cell>
          <cell r="S4314">
            <v>40</v>
          </cell>
        </row>
        <row r="4315">
          <cell r="K4315">
            <v>-0.29002653668847878</v>
          </cell>
          <cell r="S4315">
            <v>40</v>
          </cell>
        </row>
        <row r="4316">
          <cell r="K4316">
            <v>-0.87333784041012108</v>
          </cell>
          <cell r="S4316">
            <v>40</v>
          </cell>
        </row>
        <row r="4317">
          <cell r="K4317">
            <v>-0.46052200344220329</v>
          </cell>
          <cell r="S4317">
            <v>40</v>
          </cell>
        </row>
        <row r="4318">
          <cell r="K4318">
            <v>-22.771611536763373</v>
          </cell>
          <cell r="S4318">
            <v>40</v>
          </cell>
        </row>
        <row r="4319">
          <cell r="K4319">
            <v>-0.59054077278876549</v>
          </cell>
          <cell r="S4319">
            <v>40</v>
          </cell>
        </row>
        <row r="4320">
          <cell r="K4320">
            <v>-0.4651051062248418</v>
          </cell>
          <cell r="S4320">
            <v>40</v>
          </cell>
        </row>
        <row r="4321">
          <cell r="K4321">
            <v>-0.37138707524549536</v>
          </cell>
          <cell r="S4321">
            <v>40</v>
          </cell>
        </row>
        <row r="4322">
          <cell r="K4322">
            <v>-0.47442695465300611</v>
          </cell>
          <cell r="S4322">
            <v>40</v>
          </cell>
        </row>
        <row r="4323">
          <cell r="K4323">
            <v>281.80496651231226</v>
          </cell>
          <cell r="S4323">
            <v>40</v>
          </cell>
        </row>
        <row r="4324">
          <cell r="K4324">
            <v>-0.23597194589194781</v>
          </cell>
          <cell r="S4324">
            <v>40</v>
          </cell>
        </row>
        <row r="4325">
          <cell r="K4325">
            <v>-0.39991180614645294</v>
          </cell>
          <cell r="S4325">
            <v>40</v>
          </cell>
        </row>
        <row r="4326">
          <cell r="K4326">
            <v>1.9516076506636736E-2</v>
          </cell>
          <cell r="S4326">
            <v>40</v>
          </cell>
        </row>
        <row r="4327">
          <cell r="K4327">
            <v>-40.217965233060639</v>
          </cell>
          <cell r="S4327">
            <v>40</v>
          </cell>
        </row>
        <row r="4328">
          <cell r="K4328">
            <v>-0.64204066418025985</v>
          </cell>
          <cell r="S4328">
            <v>40</v>
          </cell>
        </row>
        <row r="4329">
          <cell r="K4329">
            <v>-0.4889966391990811</v>
          </cell>
          <cell r="S4329">
            <v>40</v>
          </cell>
        </row>
        <row r="4330">
          <cell r="K4330">
            <v>-17.440469379982687</v>
          </cell>
          <cell r="S4330">
            <v>40</v>
          </cell>
        </row>
        <row r="4331">
          <cell r="K4331">
            <v>5.4215068365414698</v>
          </cell>
          <cell r="S4331">
            <v>40</v>
          </cell>
        </row>
        <row r="4332">
          <cell r="K4332">
            <v>5.8663220050715852</v>
          </cell>
          <cell r="S4332">
            <v>40</v>
          </cell>
        </row>
        <row r="4333">
          <cell r="K4333">
            <v>-2.9459269574740894</v>
          </cell>
          <cell r="S4333">
            <v>40</v>
          </cell>
        </row>
        <row r="4334">
          <cell r="K4334">
            <v>-0.34461972285254233</v>
          </cell>
          <cell r="S4334">
            <v>40</v>
          </cell>
        </row>
        <row r="4335">
          <cell r="K4335">
            <v>-12.778797901636068</v>
          </cell>
          <cell r="S4335">
            <v>40</v>
          </cell>
        </row>
        <row r="4336">
          <cell r="K4336">
            <v>-12.395575591393523</v>
          </cell>
          <cell r="S4336">
            <v>40</v>
          </cell>
        </row>
        <row r="4337">
          <cell r="K4337">
            <v>-0.82383666060398819</v>
          </cell>
          <cell r="S4337">
            <v>40</v>
          </cell>
        </row>
        <row r="4338">
          <cell r="K4338">
            <v>-16.843100893471199</v>
          </cell>
          <cell r="S4338">
            <v>40</v>
          </cell>
        </row>
        <row r="4339">
          <cell r="K4339">
            <v>-17.484011451301352</v>
          </cell>
          <cell r="S4339">
            <v>40</v>
          </cell>
        </row>
        <row r="4340">
          <cell r="K4340">
            <v>-0.48596492785230272</v>
          </cell>
          <cell r="S4340">
            <v>40</v>
          </cell>
        </row>
        <row r="4341">
          <cell r="K4341">
            <v>-0.3605957772670414</v>
          </cell>
          <cell r="S4341">
            <v>40</v>
          </cell>
        </row>
        <row r="4342">
          <cell r="K4342">
            <v>-15.46481108082811</v>
          </cell>
          <cell r="S4342">
            <v>40</v>
          </cell>
        </row>
        <row r="4343">
          <cell r="K4343">
            <v>-0.38489031576429522</v>
          </cell>
          <cell r="S4343">
            <v>40</v>
          </cell>
        </row>
        <row r="4344">
          <cell r="K4344">
            <v>1.5201588935834164E-3</v>
          </cell>
          <cell r="S4344">
            <v>40</v>
          </cell>
        </row>
        <row r="4345">
          <cell r="K4345">
            <v>-18.835381053868396</v>
          </cell>
          <cell r="S4345">
            <v>40</v>
          </cell>
        </row>
        <row r="4346">
          <cell r="K4346">
            <v>-0.26858254513115126</v>
          </cell>
          <cell r="S4346">
            <v>40</v>
          </cell>
        </row>
        <row r="4347">
          <cell r="K4347">
            <v>-18.73236143285931</v>
          </cell>
          <cell r="S4347">
            <v>40</v>
          </cell>
        </row>
        <row r="4348">
          <cell r="K4348">
            <v>-29.169309847758239</v>
          </cell>
          <cell r="S4348">
            <v>40</v>
          </cell>
        </row>
        <row r="4349">
          <cell r="K4349">
            <v>-0.64563290020069675</v>
          </cell>
          <cell r="S4349">
            <v>40</v>
          </cell>
        </row>
        <row r="4350">
          <cell r="K4350">
            <v>-0.66425729184430526</v>
          </cell>
          <cell r="S4350">
            <v>40</v>
          </cell>
        </row>
        <row r="4351">
          <cell r="K4351">
            <v>-0.49421054262450193</v>
          </cell>
          <cell r="S4351">
            <v>40</v>
          </cell>
        </row>
        <row r="4352">
          <cell r="K4352">
            <v>-0.50787126498319179</v>
          </cell>
          <cell r="S4352">
            <v>40</v>
          </cell>
        </row>
        <row r="4353">
          <cell r="K4353">
            <v>-17.822818853926236</v>
          </cell>
          <cell r="S4353">
            <v>40</v>
          </cell>
        </row>
        <row r="4354">
          <cell r="K4354">
            <v>-17.823836758927513</v>
          </cell>
          <cell r="S4354">
            <v>40</v>
          </cell>
        </row>
        <row r="4355">
          <cell r="K4355">
            <v>5.477801490020318</v>
          </cell>
          <cell r="S4355">
            <v>40</v>
          </cell>
        </row>
        <row r="4356">
          <cell r="K4356">
            <v>5.1958339622975833</v>
          </cell>
          <cell r="S4356">
            <v>40</v>
          </cell>
        </row>
        <row r="4357">
          <cell r="K4357">
            <v>5.7822272576874605</v>
          </cell>
          <cell r="S4357">
            <v>40</v>
          </cell>
        </row>
        <row r="4358">
          <cell r="K4358">
            <v>5.4556374728202277</v>
          </cell>
          <cell r="S4358">
            <v>40</v>
          </cell>
        </row>
        <row r="4359">
          <cell r="K4359">
            <v>-2.9442427945181762</v>
          </cell>
          <cell r="S4359">
            <v>40</v>
          </cell>
        </row>
        <row r="4360">
          <cell r="K4360">
            <v>4.6474099831875129E-2</v>
          </cell>
          <cell r="S4360">
            <v>40</v>
          </cell>
        </row>
        <row r="4361">
          <cell r="K4361">
            <v>-0.34141260041004701</v>
          </cell>
          <cell r="S4361">
            <v>40</v>
          </cell>
        </row>
        <row r="4362">
          <cell r="K4362">
            <v>-0.38477094539812973</v>
          </cell>
          <cell r="S4362">
            <v>40</v>
          </cell>
        </row>
        <row r="4363">
          <cell r="K4363">
            <v>-13.077884684404779</v>
          </cell>
          <cell r="S4363">
            <v>40</v>
          </cell>
        </row>
        <row r="4364">
          <cell r="K4364">
            <v>-13.22054657186246</v>
          </cell>
          <cell r="S4364">
            <v>40</v>
          </cell>
        </row>
        <row r="4365">
          <cell r="K4365">
            <v>-12.683732192307652</v>
          </cell>
          <cell r="S4365">
            <v>40</v>
          </cell>
        </row>
        <row r="4366">
          <cell r="K4366">
            <v>-12.707226208292489</v>
          </cell>
          <cell r="S4366">
            <v>40</v>
          </cell>
        </row>
        <row r="4367">
          <cell r="K4367">
            <v>-0.83331330766978318</v>
          </cell>
          <cell r="S4367">
            <v>40</v>
          </cell>
        </row>
        <row r="4368">
          <cell r="K4368">
            <v>-0.81307883270826498</v>
          </cell>
          <cell r="S4368">
            <v>40</v>
          </cell>
        </row>
        <row r="4369">
          <cell r="K4369">
            <v>-17.207684294985985</v>
          </cell>
          <cell r="S4369">
            <v>40</v>
          </cell>
        </row>
        <row r="4370">
          <cell r="K4370">
            <v>-17.127989048946638</v>
          </cell>
          <cell r="S4370">
            <v>40</v>
          </cell>
        </row>
        <row r="4371">
          <cell r="K4371">
            <v>-17.845623718094302</v>
          </cell>
          <cell r="S4371">
            <v>40</v>
          </cell>
        </row>
        <row r="4372">
          <cell r="K4372">
            <v>-17.568790573704593</v>
          </cell>
          <cell r="S4372">
            <v>40</v>
          </cell>
        </row>
        <row r="4373">
          <cell r="K4373">
            <v>-0.48873824528221649</v>
          </cell>
          <cell r="S4373">
            <v>40</v>
          </cell>
        </row>
        <row r="4374">
          <cell r="K4374">
            <v>-0.51688261072392361</v>
          </cell>
          <cell r="S4374">
            <v>40</v>
          </cell>
        </row>
        <row r="4375">
          <cell r="K4375">
            <v>-0.36437896922314023</v>
          </cell>
          <cell r="S4375">
            <v>40</v>
          </cell>
        </row>
        <row r="4376">
          <cell r="K4376">
            <v>-0.39311696265564677</v>
          </cell>
          <cell r="S4376">
            <v>40</v>
          </cell>
        </row>
        <row r="4377">
          <cell r="K4377">
            <v>-15.793937486873791</v>
          </cell>
          <cell r="S4377">
            <v>40</v>
          </cell>
        </row>
        <row r="4378">
          <cell r="K4378">
            <v>-14.751882007552549</v>
          </cell>
          <cell r="S4378">
            <v>40</v>
          </cell>
        </row>
        <row r="4379">
          <cell r="K4379">
            <v>-0.38983823843440785</v>
          </cell>
          <cell r="S4379">
            <v>40</v>
          </cell>
        </row>
        <row r="4380">
          <cell r="K4380">
            <v>-0.41563526601693107</v>
          </cell>
          <cell r="S4380">
            <v>40</v>
          </cell>
        </row>
        <row r="4381">
          <cell r="K4381">
            <v>-0.22000813689720061</v>
          </cell>
          <cell r="S4381">
            <v>40</v>
          </cell>
        </row>
        <row r="4382">
          <cell r="K4382">
            <v>-0.23663053635440345</v>
          </cell>
          <cell r="S4382">
            <v>40</v>
          </cell>
        </row>
        <row r="4383">
          <cell r="K4383">
            <v>-18.937913168242417</v>
          </cell>
          <cell r="S4383">
            <v>40</v>
          </cell>
        </row>
        <row r="4384">
          <cell r="K4384">
            <v>-0.17501688856180506</v>
          </cell>
          <cell r="S4384">
            <v>40</v>
          </cell>
        </row>
        <row r="4385">
          <cell r="K4385">
            <v>122.32748149003757</v>
          </cell>
          <cell r="S4385">
            <v>40</v>
          </cell>
        </row>
        <row r="4386">
          <cell r="K4386">
            <v>-0.31956110184096131</v>
          </cell>
          <cell r="S4386">
            <v>40</v>
          </cell>
        </row>
        <row r="4387">
          <cell r="K4387">
            <v>-5.0212244874274843E-2</v>
          </cell>
          <cell r="S4387">
            <v>40</v>
          </cell>
        </row>
        <row r="4388">
          <cell r="K4388">
            <v>-0.16492089701944299</v>
          </cell>
          <cell r="S4388">
            <v>40</v>
          </cell>
        </row>
        <row r="4389">
          <cell r="K4389">
            <v>-28.646170154738286</v>
          </cell>
          <cell r="S4389">
            <v>40</v>
          </cell>
        </row>
        <row r="4390">
          <cell r="K4390">
            <v>-26.966315600250834</v>
          </cell>
          <cell r="S4390">
            <v>40</v>
          </cell>
        </row>
        <row r="4391">
          <cell r="K4391">
            <v>-0.65139342178052528</v>
          </cell>
          <cell r="S4391">
            <v>40</v>
          </cell>
        </row>
        <row r="4392">
          <cell r="K4392">
            <v>-0.50176346396556104</v>
          </cell>
          <cell r="S4392">
            <v>40</v>
          </cell>
        </row>
        <row r="4393">
          <cell r="K4393">
            <v>-17.887271819696089</v>
          </cell>
          <cell r="S4393">
            <v>40</v>
          </cell>
        </row>
        <row r="4394">
          <cell r="K4394">
            <v>5.3939333184601796</v>
          </cell>
          <cell r="S4394">
            <v>40</v>
          </cell>
        </row>
        <row r="4395">
          <cell r="K4395">
            <v>5.5008867843066227</v>
          </cell>
          <cell r="S4395">
            <v>40</v>
          </cell>
        </row>
        <row r="4396">
          <cell r="K4396">
            <v>-2.9417024468823523</v>
          </cell>
          <cell r="S4396">
            <v>40</v>
          </cell>
        </row>
        <row r="4397">
          <cell r="K4397">
            <v>-0.34767720024099613</v>
          </cell>
          <cell r="S4397">
            <v>40</v>
          </cell>
        </row>
        <row r="4398">
          <cell r="K4398">
            <v>-13.302237837185038</v>
          </cell>
          <cell r="S4398">
            <v>40</v>
          </cell>
        </row>
        <row r="4399">
          <cell r="K4399">
            <v>-12.865306831023263</v>
          </cell>
          <cell r="S4399">
            <v>40</v>
          </cell>
        </row>
        <row r="4400">
          <cell r="K4400">
            <v>-0.84605642565409667</v>
          </cell>
          <cell r="S4400">
            <v>40</v>
          </cell>
        </row>
        <row r="4401">
          <cell r="K4401">
            <v>-17.448198910351415</v>
          </cell>
          <cell r="S4401">
            <v>40</v>
          </cell>
        </row>
        <row r="4402">
          <cell r="K4402">
            <v>-17.92685323755174</v>
          </cell>
          <cell r="S4402">
            <v>40</v>
          </cell>
        </row>
        <row r="4403">
          <cell r="K4403">
            <v>-0.49641731072277123</v>
          </cell>
          <cell r="S4403">
            <v>40</v>
          </cell>
        </row>
        <row r="4404">
          <cell r="K4404">
            <v>-0.37291534867571063</v>
          </cell>
          <cell r="S4404">
            <v>40</v>
          </cell>
        </row>
        <row r="4405">
          <cell r="K4405">
            <v>-15.900317832590437</v>
          </cell>
          <cell r="S4405">
            <v>40</v>
          </cell>
        </row>
        <row r="4406">
          <cell r="K4406">
            <v>-0.40017093106947632</v>
          </cell>
          <cell r="S4406">
            <v>40</v>
          </cell>
        </row>
        <row r="4407">
          <cell r="K4407">
            <v>-0.23101334241285867</v>
          </cell>
          <cell r="S4407">
            <v>40</v>
          </cell>
        </row>
        <row r="4408">
          <cell r="K4408">
            <v>-17.969071308247514</v>
          </cell>
          <cell r="S4408">
            <v>40</v>
          </cell>
        </row>
        <row r="4409">
          <cell r="K4409">
            <v>2155.8079756765328</v>
          </cell>
          <cell r="S4409">
            <v>40</v>
          </cell>
        </row>
        <row r="4410">
          <cell r="K4410">
            <v>-4.2359968883092299E-2</v>
          </cell>
          <cell r="S4410">
            <v>40</v>
          </cell>
        </row>
        <row r="4411">
          <cell r="K4411">
            <v>-27.174249172683044</v>
          </cell>
          <cell r="S4411">
            <v>40</v>
          </cell>
        </row>
        <row r="4412">
          <cell r="K4412">
            <v>-0.90778256277878544</v>
          </cell>
          <cell r="S4412">
            <v>40</v>
          </cell>
        </row>
        <row r="4413">
          <cell r="K4413">
            <v>-0.73088866610951997</v>
          </cell>
          <cell r="S4413">
            <v>40</v>
          </cell>
        </row>
        <row r="4414">
          <cell r="K4414">
            <v>-0.58529858052656747</v>
          </cell>
          <cell r="S4414">
            <v>40</v>
          </cell>
        </row>
        <row r="4415">
          <cell r="K4415">
            <v>-2.3679030840006239</v>
          </cell>
          <cell r="S4415">
            <v>40</v>
          </cell>
        </row>
        <row r="4416">
          <cell r="K4416">
            <v>-2.4601731689810284</v>
          </cell>
          <cell r="S4416">
            <v>40</v>
          </cell>
        </row>
        <row r="4417">
          <cell r="K4417">
            <v>-2.5186818472169414</v>
          </cell>
          <cell r="S4417">
            <v>40</v>
          </cell>
        </row>
        <row r="4418">
          <cell r="K4418">
            <v>-0.70065591751761802</v>
          </cell>
          <cell r="S4418">
            <v>40</v>
          </cell>
        </row>
        <row r="4419">
          <cell r="K4419">
            <v>-0.52436391823476025</v>
          </cell>
          <cell r="S4419">
            <v>40</v>
          </cell>
        </row>
        <row r="4420">
          <cell r="K4420">
            <v>-0.39104407045878692</v>
          </cell>
          <cell r="S4420">
            <v>40</v>
          </cell>
        </row>
        <row r="4421">
          <cell r="K4421">
            <v>-1.0264852585761819</v>
          </cell>
          <cell r="S4421">
            <v>40</v>
          </cell>
        </row>
        <row r="4422">
          <cell r="K4422">
            <v>-0.62691076334566165</v>
          </cell>
          <cell r="S4422">
            <v>40</v>
          </cell>
        </row>
        <row r="4423">
          <cell r="K4423">
            <v>-35.173530823671847</v>
          </cell>
          <cell r="S4423">
            <v>40</v>
          </cell>
        </row>
        <row r="4424">
          <cell r="K4424">
            <v>-0.77877017620821842</v>
          </cell>
          <cell r="S4424">
            <v>40</v>
          </cell>
        </row>
        <row r="4425">
          <cell r="K4425">
            <v>-0.62112286860314192</v>
          </cell>
          <cell r="S4425">
            <v>40</v>
          </cell>
        </row>
        <row r="4426">
          <cell r="K4426">
            <v>-0.48394114073844741</v>
          </cell>
          <cell r="S4426">
            <v>40</v>
          </cell>
        </row>
        <row r="4427">
          <cell r="K4427">
            <v>-0.7018063559076424</v>
          </cell>
          <cell r="S4427">
            <v>40</v>
          </cell>
        </row>
        <row r="4428">
          <cell r="K4428">
            <v>411.0248078518984</v>
          </cell>
          <cell r="S4428">
            <v>40</v>
          </cell>
        </row>
        <row r="4429">
          <cell r="K4429">
            <v>-7.4015963797468179E-2</v>
          </cell>
          <cell r="S4429">
            <v>40</v>
          </cell>
        </row>
        <row r="4430">
          <cell r="K4430">
            <v>-0.61816272573669817</v>
          </cell>
          <cell r="S4430">
            <v>40</v>
          </cell>
        </row>
        <row r="4431">
          <cell r="K4431">
            <v>2.4872285033007011E-2</v>
          </cell>
          <cell r="S4431">
            <v>40</v>
          </cell>
        </row>
        <row r="4432">
          <cell r="K4432">
            <v>-84.367204725631595</v>
          </cell>
          <cell r="S4432">
            <v>39</v>
          </cell>
        </row>
        <row r="4433">
          <cell r="K4433">
            <v>-0.91388160039219724</v>
          </cell>
          <cell r="S4433">
            <v>40</v>
          </cell>
        </row>
        <row r="4434">
          <cell r="K4434">
            <v>-0.70872329972089887</v>
          </cell>
          <cell r="S4434">
            <v>40</v>
          </cell>
        </row>
        <row r="4435">
          <cell r="K4435">
            <v>-30.017132854310709</v>
          </cell>
          <cell r="S4435">
            <v>40</v>
          </cell>
        </row>
        <row r="4436">
          <cell r="K4436">
            <v>-2.3335329221232421</v>
          </cell>
          <cell r="S4436">
            <v>40</v>
          </cell>
        </row>
        <row r="4437">
          <cell r="K4437">
            <v>-2.415889843633849</v>
          </cell>
          <cell r="S4437">
            <v>40</v>
          </cell>
        </row>
        <row r="4438">
          <cell r="K4438">
            <v>-2.4671817398193823</v>
          </cell>
          <cell r="S4438">
            <v>40</v>
          </cell>
        </row>
        <row r="4439">
          <cell r="K4439">
            <v>-0.69415919105177482</v>
          </cell>
          <cell r="S4439">
            <v>40</v>
          </cell>
        </row>
        <row r="4440">
          <cell r="K4440">
            <v>-0.49335480421232863</v>
          </cell>
          <cell r="S4440">
            <v>40</v>
          </cell>
        </row>
        <row r="4441">
          <cell r="K4441">
            <v>-0.34138813458567402</v>
          </cell>
          <cell r="S4441">
            <v>40</v>
          </cell>
        </row>
        <row r="4442">
          <cell r="K4442">
            <v>-1.0594445452804797</v>
          </cell>
          <cell r="S4442">
            <v>40</v>
          </cell>
        </row>
        <row r="4443">
          <cell r="K4443">
            <v>-0.56812559955638242</v>
          </cell>
          <cell r="S4443">
            <v>40</v>
          </cell>
        </row>
        <row r="4444">
          <cell r="K4444">
            <v>-29.362198168100068</v>
          </cell>
          <cell r="S4444">
            <v>40</v>
          </cell>
        </row>
        <row r="4445">
          <cell r="K4445">
            <v>-0.74050165411521296</v>
          </cell>
          <cell r="S4445">
            <v>40</v>
          </cell>
        </row>
        <row r="4446">
          <cell r="K4446">
            <v>-0.55467548401264333</v>
          </cell>
          <cell r="S4446">
            <v>40</v>
          </cell>
        </row>
        <row r="4447">
          <cell r="K4447">
            <v>-0.44073988073462789</v>
          </cell>
          <cell r="S4447">
            <v>40</v>
          </cell>
        </row>
        <row r="4448">
          <cell r="K4448">
            <v>-0.60161376043066628</v>
          </cell>
          <cell r="S4448">
            <v>40</v>
          </cell>
        </row>
        <row r="4449">
          <cell r="K4449">
            <v>-0.37227637947080033</v>
          </cell>
          <cell r="S4449">
            <v>40</v>
          </cell>
        </row>
        <row r="4450">
          <cell r="K4450">
            <v>-0.10835888860869274</v>
          </cell>
          <cell r="S4450">
            <v>40</v>
          </cell>
        </row>
        <row r="4451">
          <cell r="K4451">
            <v>-0.51039672373703293</v>
          </cell>
          <cell r="S4451">
            <v>40</v>
          </cell>
        </row>
        <row r="4452">
          <cell r="K4452">
            <v>-1.3813144039128027E-2</v>
          </cell>
          <cell r="S4452">
            <v>40</v>
          </cell>
        </row>
        <row r="4453">
          <cell r="K4453">
            <v>-55.58184198859</v>
          </cell>
          <cell r="S4453">
            <v>39</v>
          </cell>
        </row>
        <row r="4454">
          <cell r="K4454">
            <v>3154.8413517988156</v>
          </cell>
          <cell r="S4454">
            <v>40</v>
          </cell>
        </row>
        <row r="4455">
          <cell r="K4455">
            <v>-0.66804802528415586</v>
          </cell>
          <cell r="S4455">
            <v>40</v>
          </cell>
        </row>
        <row r="4456">
          <cell r="K4456">
            <v>-26.938764755155063</v>
          </cell>
          <cell r="S4456">
            <v>40</v>
          </cell>
        </row>
        <row r="4457">
          <cell r="K4457">
            <v>-0.74152060775198703</v>
          </cell>
          <cell r="S4457">
            <v>40</v>
          </cell>
        </row>
        <row r="4458">
          <cell r="K4458">
            <v>-2.349386930517769</v>
          </cell>
          <cell r="S4458">
            <v>40</v>
          </cell>
        </row>
        <row r="4459">
          <cell r="K4459">
            <v>-2.4036643471846237</v>
          </cell>
          <cell r="S4459">
            <v>40</v>
          </cell>
        </row>
        <row r="4460">
          <cell r="K4460">
            <v>-0.66070386899008049</v>
          </cell>
          <cell r="S4460">
            <v>40</v>
          </cell>
        </row>
        <row r="4461">
          <cell r="K4461">
            <v>-0.4507808064697888</v>
          </cell>
          <cell r="S4461">
            <v>40</v>
          </cell>
        </row>
        <row r="4462">
          <cell r="K4462">
            <v>-0.293945741784157</v>
          </cell>
          <cell r="S4462">
            <v>40</v>
          </cell>
        </row>
        <row r="4463">
          <cell r="K4463">
            <v>-1.0570569502654423</v>
          </cell>
          <cell r="S4463">
            <v>40</v>
          </cell>
        </row>
        <row r="4464">
          <cell r="K4464">
            <v>-25.955814322422903</v>
          </cell>
          <cell r="S4464">
            <v>40</v>
          </cell>
        </row>
        <row r="4465">
          <cell r="K4465">
            <v>-26.323768842617543</v>
          </cell>
          <cell r="S4465">
            <v>40</v>
          </cell>
        </row>
        <row r="4466">
          <cell r="K4466">
            <v>-0.69434751437594133</v>
          </cell>
          <cell r="S4466">
            <v>40</v>
          </cell>
        </row>
        <row r="4467">
          <cell r="K4467">
            <v>-0.51098547234940284</v>
          </cell>
          <cell r="S4467">
            <v>40</v>
          </cell>
        </row>
        <row r="4468">
          <cell r="K4468">
            <v>-26.982440674502271</v>
          </cell>
          <cell r="S4468">
            <v>40</v>
          </cell>
        </row>
        <row r="4469">
          <cell r="K4469">
            <v>-0.55130733104732854</v>
          </cell>
          <cell r="S4469">
            <v>40</v>
          </cell>
        </row>
        <row r="4470">
          <cell r="K4470">
            <v>-0.37785188653409457</v>
          </cell>
          <cell r="S4470">
            <v>40</v>
          </cell>
        </row>
        <row r="4471">
          <cell r="K4471">
            <v>-30.839840295315188</v>
          </cell>
          <cell r="S4471">
            <v>40</v>
          </cell>
        </row>
        <row r="4472">
          <cell r="K4472">
            <v>-0.44958082411792777</v>
          </cell>
          <cell r="S4472">
            <v>40</v>
          </cell>
        </row>
        <row r="4473">
          <cell r="K4473">
            <v>-4.621146435922683E-2</v>
          </cell>
          <cell r="S4473">
            <v>40</v>
          </cell>
        </row>
        <row r="4474">
          <cell r="K4474">
            <v>-52.375323158193389</v>
          </cell>
          <cell r="S4474">
            <v>40</v>
          </cell>
        </row>
        <row r="4475">
          <cell r="K4475">
            <v>-0.88439429845918327</v>
          </cell>
          <cell r="S4475">
            <v>40</v>
          </cell>
        </row>
        <row r="4476">
          <cell r="K4476">
            <v>-0.66961589207415928</v>
          </cell>
          <cell r="S4476">
            <v>40</v>
          </cell>
        </row>
        <row r="4477">
          <cell r="K4477">
            <v>-27.994637765512756</v>
          </cell>
          <cell r="S4477">
            <v>40</v>
          </cell>
        </row>
        <row r="4478">
          <cell r="K4478">
            <v>-1.8603818935924548</v>
          </cell>
          <cell r="S4478">
            <v>40</v>
          </cell>
        </row>
        <row r="4479">
          <cell r="K4479">
            <v>-1.9486327028660249</v>
          </cell>
          <cell r="S4479">
            <v>40</v>
          </cell>
        </row>
        <row r="4480">
          <cell r="K4480">
            <v>-2.013161875581603</v>
          </cell>
          <cell r="S4480">
            <v>40</v>
          </cell>
        </row>
        <row r="4481">
          <cell r="K4481">
            <v>-0.75626692393537087</v>
          </cell>
          <cell r="S4481">
            <v>40</v>
          </cell>
        </row>
        <row r="4482">
          <cell r="K4482">
            <v>-0.56352930165805348</v>
          </cell>
          <cell r="S4482">
            <v>40</v>
          </cell>
        </row>
        <row r="4483">
          <cell r="K4483">
            <v>-0.39022807589310304</v>
          </cell>
          <cell r="S4483">
            <v>40</v>
          </cell>
        </row>
        <row r="4484">
          <cell r="K4484">
            <v>-1.018787594981849</v>
          </cell>
          <cell r="S4484">
            <v>40</v>
          </cell>
        </row>
        <row r="4485">
          <cell r="K4485">
            <v>-0.52697655908487895</v>
          </cell>
          <cell r="S4485">
            <v>40</v>
          </cell>
        </row>
        <row r="4486">
          <cell r="K4486">
            <v>-27.477252424004643</v>
          </cell>
          <cell r="S4486">
            <v>40</v>
          </cell>
        </row>
        <row r="4487">
          <cell r="K4487">
            <v>-0.70681744006389191</v>
          </cell>
          <cell r="S4487">
            <v>40</v>
          </cell>
        </row>
        <row r="4488">
          <cell r="K4488">
            <v>-0.51831115596699195</v>
          </cell>
          <cell r="S4488">
            <v>40</v>
          </cell>
        </row>
        <row r="4489">
          <cell r="K4489">
            <v>-0.40303597944330916</v>
          </cell>
          <cell r="S4489">
            <v>40</v>
          </cell>
        </row>
        <row r="4490">
          <cell r="K4490">
            <v>-0.5490058033450177</v>
          </cell>
          <cell r="S4490">
            <v>40</v>
          </cell>
        </row>
        <row r="4491">
          <cell r="K4491">
            <v>-0.38773452737367509</v>
          </cell>
          <cell r="S4491">
            <v>40</v>
          </cell>
        </row>
        <row r="4492">
          <cell r="K4492">
            <v>-0.12175784596728993</v>
          </cell>
          <cell r="S4492">
            <v>40</v>
          </cell>
        </row>
        <row r="4493">
          <cell r="K4493">
            <v>206.31314617994974</v>
          </cell>
          <cell r="S4493">
            <v>40</v>
          </cell>
        </row>
        <row r="4494">
          <cell r="K4494">
            <v>-3.4794315398166631E-2</v>
          </cell>
          <cell r="S4494">
            <v>40</v>
          </cell>
        </row>
        <row r="4495">
          <cell r="K4495">
            <v>-55.762416292605636</v>
          </cell>
          <cell r="S4495">
            <v>40</v>
          </cell>
        </row>
        <row r="4496">
          <cell r="K4496">
            <v>-0.83114745059028927</v>
          </cell>
          <cell r="S4496">
            <v>40</v>
          </cell>
        </row>
        <row r="4497">
          <cell r="K4497">
            <v>-0.5952658336593083</v>
          </cell>
          <cell r="S4497">
            <v>40</v>
          </cell>
        </row>
        <row r="4498">
          <cell r="K4498">
            <v>-23.103311601590473</v>
          </cell>
          <cell r="S4498">
            <v>40</v>
          </cell>
        </row>
        <row r="4499">
          <cell r="K4499">
            <v>-2.6909707584115252</v>
          </cell>
          <cell r="S4499">
            <v>40</v>
          </cell>
        </row>
        <row r="4500">
          <cell r="K4500">
            <v>-2.8315232890406574</v>
          </cell>
          <cell r="S4500">
            <v>40</v>
          </cell>
        </row>
        <row r="4501">
          <cell r="K4501">
            <v>-2.8401042875969091</v>
          </cell>
          <cell r="S4501">
            <v>40</v>
          </cell>
        </row>
        <row r="4502">
          <cell r="K4502">
            <v>-0.59235995080897486</v>
          </cell>
          <cell r="S4502">
            <v>40</v>
          </cell>
        </row>
        <row r="4503">
          <cell r="K4503">
            <v>-0.29117740454153951</v>
          </cell>
          <cell r="S4503">
            <v>40</v>
          </cell>
        </row>
        <row r="4504">
          <cell r="K4504">
            <v>-17.46739161402186</v>
          </cell>
          <cell r="S4504">
            <v>40</v>
          </cell>
        </row>
        <row r="4505">
          <cell r="K4505">
            <v>-1.0224028726407555</v>
          </cell>
          <cell r="S4505">
            <v>40</v>
          </cell>
        </row>
        <row r="4506">
          <cell r="K4506">
            <v>-22.240436106826291</v>
          </cell>
          <cell r="S4506">
            <v>40</v>
          </cell>
        </row>
        <row r="4507">
          <cell r="K4507">
            <v>-22.38023087782852</v>
          </cell>
          <cell r="S4507">
            <v>40</v>
          </cell>
        </row>
        <row r="4508">
          <cell r="K4508">
            <v>-0.63877416062695369</v>
          </cell>
          <cell r="S4508">
            <v>40</v>
          </cell>
        </row>
        <row r="4509">
          <cell r="K4509">
            <v>-0.43729450082493254</v>
          </cell>
          <cell r="S4509">
            <v>40</v>
          </cell>
        </row>
        <row r="4510">
          <cell r="K4510">
            <v>-0.32635626520244676</v>
          </cell>
          <cell r="S4510">
            <v>40</v>
          </cell>
        </row>
        <row r="4511">
          <cell r="K4511">
            <v>-0.47602459762402605</v>
          </cell>
          <cell r="S4511">
            <v>40</v>
          </cell>
        </row>
        <row r="4512">
          <cell r="K4512">
            <v>-0.27068022014584731</v>
          </cell>
          <cell r="S4512">
            <v>40</v>
          </cell>
        </row>
        <row r="4513">
          <cell r="K4513">
            <v>-26.165025718585692</v>
          </cell>
          <cell r="S4513">
            <v>40</v>
          </cell>
        </row>
        <row r="4514">
          <cell r="K4514">
            <v>4026.8647896836446</v>
          </cell>
          <cell r="S4514">
            <v>40</v>
          </cell>
        </row>
        <row r="4515">
          <cell r="K4515">
            <v>-25.83994885365626</v>
          </cell>
          <cell r="S4515">
            <v>40</v>
          </cell>
        </row>
        <row r="4516">
          <cell r="K4516">
            <v>-43.445265938936387</v>
          </cell>
          <cell r="S4516">
            <v>40</v>
          </cell>
        </row>
        <row r="4517">
          <cell r="K4517">
            <v>-0.83398836608709082</v>
          </cell>
          <cell r="S4517">
            <v>40</v>
          </cell>
        </row>
        <row r="4518">
          <cell r="K4518">
            <v>-0.84239605773678361</v>
          </cell>
          <cell r="S4518">
            <v>40</v>
          </cell>
        </row>
        <row r="4519">
          <cell r="K4519">
            <v>-0.59881494331869156</v>
          </cell>
          <cell r="S4519">
            <v>40</v>
          </cell>
        </row>
        <row r="4520">
          <cell r="K4520">
            <v>-0.61132601724708757</v>
          </cell>
          <cell r="S4520">
            <v>40</v>
          </cell>
        </row>
        <row r="4521">
          <cell r="K4521">
            <v>-23.585757241823408</v>
          </cell>
          <cell r="S4521">
            <v>40</v>
          </cell>
        </row>
        <row r="4522">
          <cell r="K4522">
            <v>-23.605628503698014</v>
          </cell>
          <cell r="S4522">
            <v>40</v>
          </cell>
        </row>
        <row r="4523">
          <cell r="K4523">
            <v>-2.6928139331072658</v>
          </cell>
          <cell r="S4523">
            <v>40</v>
          </cell>
        </row>
        <row r="4524">
          <cell r="K4524">
            <v>-2.7142499290838855</v>
          </cell>
          <cell r="S4524">
            <v>40</v>
          </cell>
        </row>
        <row r="4525">
          <cell r="K4525">
            <v>-2.8385391446182791</v>
          </cell>
          <cell r="S4525">
            <v>40</v>
          </cell>
        </row>
        <row r="4526">
          <cell r="K4526">
            <v>-2.865726709722217</v>
          </cell>
          <cell r="S4526">
            <v>40</v>
          </cell>
        </row>
        <row r="4527">
          <cell r="K4527">
            <v>-2.8494899505110451</v>
          </cell>
          <cell r="S4527">
            <v>40</v>
          </cell>
        </row>
        <row r="4528">
          <cell r="K4528">
            <v>-2.8742700456193315</v>
          </cell>
          <cell r="S4528">
            <v>40</v>
          </cell>
        </row>
        <row r="4529">
          <cell r="K4529">
            <v>-0.59516627711352177</v>
          </cell>
          <cell r="S4529">
            <v>40</v>
          </cell>
        </row>
        <row r="4530">
          <cell r="K4530">
            <v>-0.59597471322052054</v>
          </cell>
          <cell r="S4530">
            <v>40</v>
          </cell>
        </row>
        <row r="4531">
          <cell r="K4531">
            <v>-0.30272357122119092</v>
          </cell>
          <cell r="S4531">
            <v>40</v>
          </cell>
        </row>
        <row r="4532">
          <cell r="K4532">
            <v>-0.30850688548637356</v>
          </cell>
          <cell r="S4532">
            <v>40</v>
          </cell>
        </row>
        <row r="4533">
          <cell r="K4533">
            <v>-17.848792219913072</v>
          </cell>
          <cell r="S4533">
            <v>40</v>
          </cell>
        </row>
        <row r="4534">
          <cell r="K4534">
            <v>-17.580738491788072</v>
          </cell>
          <cell r="S4534">
            <v>40</v>
          </cell>
        </row>
        <row r="4535">
          <cell r="K4535">
            <v>-1.0245279051608844</v>
          </cell>
          <cell r="S4535">
            <v>40</v>
          </cell>
        </row>
        <row r="4536">
          <cell r="K4536">
            <v>-1.0045625180507802</v>
          </cell>
          <cell r="S4536">
            <v>40</v>
          </cell>
        </row>
        <row r="4537">
          <cell r="K4537">
            <v>-22.718050354249367</v>
          </cell>
          <cell r="S4537">
            <v>40</v>
          </cell>
        </row>
        <row r="4538">
          <cell r="K4538">
            <v>-22.388661477572207</v>
          </cell>
          <cell r="S4538">
            <v>40</v>
          </cell>
        </row>
        <row r="4539">
          <cell r="K4539">
            <v>-22.901711328298649</v>
          </cell>
          <cell r="S4539">
            <v>40</v>
          </cell>
        </row>
        <row r="4540">
          <cell r="K4540">
            <v>-22.541405478893168</v>
          </cell>
          <cell r="S4540">
            <v>40</v>
          </cell>
        </row>
        <row r="4541">
          <cell r="K4541">
            <v>-0.64266175471797027</v>
          </cell>
          <cell r="S4541">
            <v>40</v>
          </cell>
        </row>
        <row r="4542">
          <cell r="K4542">
            <v>-0.66522748688931221</v>
          </cell>
          <cell r="S4542">
            <v>40</v>
          </cell>
        </row>
        <row r="4543">
          <cell r="K4543">
            <v>-0.44193675899963469</v>
          </cell>
          <cell r="S4543">
            <v>40</v>
          </cell>
        </row>
        <row r="4544">
          <cell r="K4544">
            <v>-0.47108075873069144</v>
          </cell>
          <cell r="S4544">
            <v>40</v>
          </cell>
        </row>
        <row r="4545">
          <cell r="K4545">
            <v>-0.33168566093260399</v>
          </cell>
          <cell r="S4545">
            <v>40</v>
          </cell>
        </row>
        <row r="4546">
          <cell r="K4546">
            <v>-0.36087096658207019</v>
          </cell>
          <cell r="S4546">
            <v>40</v>
          </cell>
        </row>
        <row r="4547">
          <cell r="K4547">
            <v>-0.48615575190683763</v>
          </cell>
          <cell r="S4547">
            <v>40</v>
          </cell>
        </row>
        <row r="4548">
          <cell r="K4548">
            <v>-0.51519736832398544</v>
          </cell>
          <cell r="S4548">
            <v>40</v>
          </cell>
        </row>
        <row r="4549">
          <cell r="K4549">
            <v>-0.27960473828910443</v>
          </cell>
          <cell r="S4549">
            <v>40</v>
          </cell>
        </row>
        <row r="4550">
          <cell r="K4550">
            <v>-0.32119279475741569</v>
          </cell>
          <cell r="S4550">
            <v>40</v>
          </cell>
        </row>
        <row r="4551">
          <cell r="K4551">
            <v>-26.534242918581956</v>
          </cell>
          <cell r="S4551">
            <v>40</v>
          </cell>
        </row>
        <row r="4552">
          <cell r="K4552">
            <v>-26.314568982171199</v>
          </cell>
          <cell r="S4552">
            <v>40</v>
          </cell>
        </row>
        <row r="4553">
          <cell r="K4553">
            <v>250.73613010769691</v>
          </cell>
          <cell r="S4553">
            <v>40</v>
          </cell>
        </row>
        <row r="4554">
          <cell r="K4554">
            <v>151.17995021287064</v>
          </cell>
          <cell r="S4554">
            <v>40</v>
          </cell>
        </row>
        <row r="4555">
          <cell r="K4555">
            <v>-26.173232355690235</v>
          </cell>
          <cell r="S4555">
            <v>40</v>
          </cell>
        </row>
        <row r="4556">
          <cell r="K4556">
            <v>8.7350880510011131E-4</v>
          </cell>
          <cell r="S4556">
            <v>40</v>
          </cell>
        </row>
        <row r="4557">
          <cell r="K4557">
            <v>-44.334822386382037</v>
          </cell>
          <cell r="S4557">
            <v>40</v>
          </cell>
        </row>
        <row r="4558">
          <cell r="K4558">
            <v>-39.774747274472801</v>
          </cell>
          <cell r="S4558">
            <v>40</v>
          </cell>
        </row>
        <row r="4559">
          <cell r="K4559">
            <v>-0.84056645910229544</v>
          </cell>
          <cell r="S4559">
            <v>40</v>
          </cell>
        </row>
        <row r="4560">
          <cell r="K4560">
            <v>-0.61038636085006759</v>
          </cell>
          <cell r="S4560">
            <v>40</v>
          </cell>
        </row>
        <row r="4561">
          <cell r="K4561">
            <v>-0.5119205416304855</v>
          </cell>
          <cell r="S4561">
            <v>40</v>
          </cell>
        </row>
        <row r="4562">
          <cell r="K4562">
            <v>-2.6932303395076214</v>
          </cell>
          <cell r="S4562">
            <v>40</v>
          </cell>
        </row>
        <row r="4563">
          <cell r="K4563">
            <v>-2.8488750592252705</v>
          </cell>
          <cell r="S4563">
            <v>40</v>
          </cell>
        </row>
        <row r="4564">
          <cell r="K4564">
            <v>-2.835089758580704</v>
          </cell>
          <cell r="S4564">
            <v>40</v>
          </cell>
        </row>
        <row r="4565">
          <cell r="K4565">
            <v>-0.60630202529878274</v>
          </cell>
          <cell r="S4565">
            <v>40</v>
          </cell>
        </row>
        <row r="4566">
          <cell r="K4566">
            <v>-0.3262300897460837</v>
          </cell>
          <cell r="S4566">
            <v>40</v>
          </cell>
        </row>
        <row r="4567">
          <cell r="K4567">
            <v>-0.15405211748458517</v>
          </cell>
          <cell r="S4567">
            <v>40</v>
          </cell>
        </row>
        <row r="4568">
          <cell r="K4568">
            <v>-1.0389460425588166</v>
          </cell>
          <cell r="S4568">
            <v>40</v>
          </cell>
        </row>
        <row r="4569">
          <cell r="K4569">
            <v>-22.969627326061218</v>
          </cell>
          <cell r="S4569">
            <v>40</v>
          </cell>
        </row>
        <row r="4570">
          <cell r="K4570">
            <v>-23.076516558947379</v>
          </cell>
          <cell r="S4570">
            <v>40</v>
          </cell>
        </row>
        <row r="4571">
          <cell r="K4571">
            <v>-0.65415005312845076</v>
          </cell>
          <cell r="S4571">
            <v>40</v>
          </cell>
        </row>
        <row r="4572">
          <cell r="K4572">
            <v>-0.45521589205810675</v>
          </cell>
          <cell r="S4572">
            <v>40</v>
          </cell>
        </row>
        <row r="4573">
          <cell r="K4573">
            <v>-0.34241120739025571</v>
          </cell>
          <cell r="S4573">
            <v>40</v>
          </cell>
        </row>
        <row r="4574">
          <cell r="K4574">
            <v>-0.49919890253523191</v>
          </cell>
          <cell r="S4574">
            <v>40</v>
          </cell>
        </row>
        <row r="4575">
          <cell r="K4575">
            <v>-0.28864840007448328</v>
          </cell>
          <cell r="S4575">
            <v>40</v>
          </cell>
        </row>
        <row r="4576">
          <cell r="K4576">
            <v>-25.832233614396259</v>
          </cell>
          <cell r="S4576">
            <v>40</v>
          </cell>
        </row>
        <row r="4577">
          <cell r="K4577">
            <v>4173.7499378630055</v>
          </cell>
          <cell r="S4577">
            <v>40</v>
          </cell>
        </row>
        <row r="4578">
          <cell r="K4578">
            <v>-3.9632587976755888E-2</v>
          </cell>
          <cell r="S4578">
            <v>40</v>
          </cell>
        </row>
        <row r="4579">
          <cell r="K4579">
            <v>-47.702965009572765</v>
          </cell>
          <cell r="S4579">
            <v>40</v>
          </cell>
        </row>
        <row r="4580">
          <cell r="K4580">
            <v>-0.94727857286483319</v>
          </cell>
          <cell r="S4580">
            <v>40</v>
          </cell>
        </row>
        <row r="4581">
          <cell r="K4581">
            <v>-0.85059921993111987</v>
          </cell>
          <cell r="S4581">
            <v>40</v>
          </cell>
        </row>
        <row r="4582">
          <cell r="K4582">
            <v>-0.75254297049833951</v>
          </cell>
          <cell r="S4582">
            <v>40</v>
          </cell>
        </row>
        <row r="4583">
          <cell r="K4583">
            <v>-2.4281194503357733</v>
          </cell>
          <cell r="S4583">
            <v>40</v>
          </cell>
        </row>
        <row r="4584">
          <cell r="K4584">
            <v>-2.5174419014901046</v>
          </cell>
          <cell r="S4584">
            <v>40</v>
          </cell>
        </row>
        <row r="4585">
          <cell r="K4585">
            <v>-2.5595631719882697</v>
          </cell>
          <cell r="S4585">
            <v>40</v>
          </cell>
        </row>
        <row r="4586">
          <cell r="K4586">
            <v>-0.72609938831074772</v>
          </cell>
          <cell r="S4586">
            <v>40</v>
          </cell>
        </row>
        <row r="4587">
          <cell r="K4587">
            <v>-0.59218299544846331</v>
          </cell>
          <cell r="S4587">
            <v>40</v>
          </cell>
        </row>
        <row r="4588">
          <cell r="K4588">
            <v>-0.50438340745365406</v>
          </cell>
          <cell r="S4588">
            <v>40</v>
          </cell>
        </row>
        <row r="4589">
          <cell r="K4589">
            <v>-1.1368141398920704</v>
          </cell>
          <cell r="S4589">
            <v>40</v>
          </cell>
        </row>
        <row r="4590">
          <cell r="K4590">
            <v>-1.3314596474181739</v>
          </cell>
          <cell r="S4590">
            <v>40</v>
          </cell>
        </row>
        <row r="4591">
          <cell r="K4591">
            <v>-0.6371584657198639</v>
          </cell>
          <cell r="S4591">
            <v>40</v>
          </cell>
        </row>
        <row r="4592">
          <cell r="K4592">
            <v>-0.81346438715560432</v>
          </cell>
          <cell r="S4592">
            <v>40</v>
          </cell>
        </row>
        <row r="4593">
          <cell r="K4593">
            <v>-0.74160780250214331</v>
          </cell>
          <cell r="S4593">
            <v>40</v>
          </cell>
        </row>
        <row r="4594">
          <cell r="K4594">
            <v>-0.63641061252309294</v>
          </cell>
          <cell r="S4594">
            <v>40</v>
          </cell>
        </row>
        <row r="4595">
          <cell r="K4595">
            <v>-0.76459655445605401</v>
          </cell>
          <cell r="S4595">
            <v>40</v>
          </cell>
        </row>
        <row r="4596">
          <cell r="K4596">
            <v>-0.58273377394788384</v>
          </cell>
          <cell r="S4596">
            <v>40</v>
          </cell>
        </row>
        <row r="4597">
          <cell r="K4597">
            <v>-0.42489893331252876</v>
          </cell>
          <cell r="S4597">
            <v>40</v>
          </cell>
        </row>
        <row r="4598">
          <cell r="K4598">
            <v>-0.66104634290485753</v>
          </cell>
          <cell r="S4598">
            <v>40</v>
          </cell>
        </row>
        <row r="4599">
          <cell r="K4599">
            <v>-0.47444790214929017</v>
          </cell>
          <cell r="S4599">
            <v>40</v>
          </cell>
        </row>
        <row r="4600">
          <cell r="K4600">
            <v>-41.507321597511648</v>
          </cell>
          <cell r="S4600">
            <v>40</v>
          </cell>
        </row>
        <row r="4601">
          <cell r="K4601">
            <v>-0.93186238809794586</v>
          </cell>
          <cell r="S4601">
            <v>40</v>
          </cell>
        </row>
        <row r="4602">
          <cell r="K4602">
            <v>-0.80088340689691451</v>
          </cell>
          <cell r="S4602">
            <v>40</v>
          </cell>
        </row>
        <row r="4603">
          <cell r="K4603">
            <v>-0.6913109159228138</v>
          </cell>
          <cell r="S4603">
            <v>40</v>
          </cell>
        </row>
        <row r="4604">
          <cell r="K4604">
            <v>-2.3907731990954786</v>
          </cell>
          <cell r="S4604">
            <v>40</v>
          </cell>
        </row>
        <row r="4605">
          <cell r="K4605">
            <v>-2.4645844575962679</v>
          </cell>
          <cell r="S4605">
            <v>40</v>
          </cell>
        </row>
        <row r="4606">
          <cell r="K4606">
            <v>-2.5021402382865072</v>
          </cell>
          <cell r="S4606">
            <v>40</v>
          </cell>
        </row>
        <row r="4607">
          <cell r="K4607">
            <v>-0.70048788319304867</v>
          </cell>
          <cell r="S4607">
            <v>40</v>
          </cell>
        </row>
        <row r="4608">
          <cell r="K4608">
            <v>-0.54701744571079658</v>
          </cell>
          <cell r="S4608">
            <v>40</v>
          </cell>
        </row>
        <row r="4609">
          <cell r="K4609">
            <v>-0.43850155949392638</v>
          </cell>
          <cell r="S4609">
            <v>40</v>
          </cell>
        </row>
        <row r="4610">
          <cell r="K4610">
            <v>-1.0506440568689881</v>
          </cell>
          <cell r="S4610">
            <v>40</v>
          </cell>
        </row>
        <row r="4611">
          <cell r="K4611">
            <v>-1.3478246872794364</v>
          </cell>
          <cell r="S4611">
            <v>40</v>
          </cell>
        </row>
        <row r="4612">
          <cell r="K4612">
            <v>-20.756735308809127</v>
          </cell>
          <cell r="S4612">
            <v>40</v>
          </cell>
        </row>
        <row r="4613">
          <cell r="K4613">
            <v>-0.75071732132671976</v>
          </cell>
          <cell r="S4613">
            <v>40</v>
          </cell>
        </row>
        <row r="4614">
          <cell r="K4614">
            <v>-0.63474816329591255</v>
          </cell>
          <cell r="S4614">
            <v>40</v>
          </cell>
        </row>
        <row r="4615">
          <cell r="K4615">
            <v>-0.53678892181817073</v>
          </cell>
          <cell r="S4615">
            <v>40</v>
          </cell>
        </row>
        <row r="4616">
          <cell r="K4616">
            <v>-0.62875153856775556</v>
          </cell>
          <cell r="S4616">
            <v>40</v>
          </cell>
        </row>
        <row r="4617">
          <cell r="K4617">
            <v>-0.46496029784362608</v>
          </cell>
          <cell r="S4617">
            <v>40</v>
          </cell>
        </row>
        <row r="4618">
          <cell r="K4618">
            <v>-0.34860095529847041</v>
          </cell>
          <cell r="S4618">
            <v>40</v>
          </cell>
        </row>
        <row r="4619">
          <cell r="K4619">
            <v>-0.50948635915710461</v>
          </cell>
          <cell r="S4619">
            <v>40</v>
          </cell>
        </row>
        <row r="4620">
          <cell r="K4620">
            <v>-0.36770957954558081</v>
          </cell>
          <cell r="S4620">
            <v>40</v>
          </cell>
        </row>
        <row r="4621">
          <cell r="K4621">
            <v>-29.297259385910902</v>
          </cell>
          <cell r="S4621">
            <v>40</v>
          </cell>
        </row>
        <row r="4622">
          <cell r="K4622">
            <v>-0.9009367021971828</v>
          </cell>
          <cell r="S4622">
            <v>40</v>
          </cell>
        </row>
        <row r="4623">
          <cell r="K4623">
            <v>-0.76766318159354685</v>
          </cell>
          <cell r="S4623">
            <v>40</v>
          </cell>
        </row>
        <row r="4624">
          <cell r="K4624">
            <v>-0.65814737340803864</v>
          </cell>
          <cell r="S4624">
            <v>40</v>
          </cell>
        </row>
        <row r="4625">
          <cell r="K4625">
            <v>-2.3024150941306463</v>
          </cell>
          <cell r="S4625">
            <v>40</v>
          </cell>
        </row>
        <row r="4626">
          <cell r="K4626">
            <v>-2.3783411363086295</v>
          </cell>
          <cell r="S4626">
            <v>40</v>
          </cell>
        </row>
        <row r="4627">
          <cell r="K4627">
            <v>-2.4098235199397906</v>
          </cell>
          <cell r="S4627">
            <v>40</v>
          </cell>
        </row>
        <row r="4628">
          <cell r="K4628">
            <v>-0.68249480208750246</v>
          </cell>
          <cell r="S4628">
            <v>40</v>
          </cell>
        </row>
        <row r="4629">
          <cell r="K4629">
            <v>-0.52740181712359202</v>
          </cell>
          <cell r="S4629">
            <v>40</v>
          </cell>
        </row>
        <row r="4630">
          <cell r="K4630">
            <v>-0.40991556426475639</v>
          </cell>
          <cell r="S4630">
            <v>40</v>
          </cell>
        </row>
        <row r="4631">
          <cell r="K4631">
            <v>-0.99650864797237126</v>
          </cell>
          <cell r="S4631">
            <v>40</v>
          </cell>
        </row>
        <row r="4632">
          <cell r="K4632">
            <v>-1.3257046820554816</v>
          </cell>
          <cell r="S4632">
            <v>40</v>
          </cell>
        </row>
        <row r="4633">
          <cell r="K4633">
            <v>-18.688526079140445</v>
          </cell>
          <cell r="S4633">
            <v>40</v>
          </cell>
        </row>
        <row r="4634">
          <cell r="K4634">
            <v>-0.7151444880300033</v>
          </cell>
          <cell r="S4634">
            <v>40</v>
          </cell>
        </row>
        <row r="4635">
          <cell r="K4635">
            <v>-0.59100009441560408</v>
          </cell>
          <cell r="S4635">
            <v>40</v>
          </cell>
        </row>
        <row r="4636">
          <cell r="K4636">
            <v>-0.50175699282029251</v>
          </cell>
          <cell r="S4636">
            <v>40</v>
          </cell>
        </row>
        <row r="4637">
          <cell r="K4637">
            <v>-0.58083942777787056</v>
          </cell>
          <cell r="S4637">
            <v>40</v>
          </cell>
        </row>
        <row r="4638">
          <cell r="K4638">
            <v>-0.45039983011619017</v>
          </cell>
          <cell r="S4638">
            <v>40</v>
          </cell>
        </row>
        <row r="4639">
          <cell r="K4639">
            <v>-0.36156702003141494</v>
          </cell>
          <cell r="S4639">
            <v>40</v>
          </cell>
        </row>
        <row r="4640">
          <cell r="K4640">
            <v>-0.48561996464212415</v>
          </cell>
          <cell r="S4640">
            <v>40</v>
          </cell>
        </row>
        <row r="4641">
          <cell r="K4641">
            <v>-0.33440220254668612</v>
          </cell>
          <cell r="S4641">
            <v>40</v>
          </cell>
        </row>
        <row r="4642">
          <cell r="K4642">
            <v>-0.23914747698060679</v>
          </cell>
          <cell r="S4642">
            <v>40</v>
          </cell>
        </row>
        <row r="4643">
          <cell r="K4643">
            <v>-0.90955587009902905</v>
          </cell>
          <cell r="S4643">
            <v>40</v>
          </cell>
        </row>
        <row r="4644">
          <cell r="K4644">
            <v>-0.77440708620901189</v>
          </cell>
          <cell r="S4644">
            <v>40</v>
          </cell>
        </row>
        <row r="4645">
          <cell r="K4645">
            <v>-0.66490166747559021</v>
          </cell>
          <cell r="S4645">
            <v>40</v>
          </cell>
        </row>
        <row r="4646">
          <cell r="K4646">
            <v>-1.9027161518835207</v>
          </cell>
          <cell r="S4646">
            <v>40</v>
          </cell>
        </row>
        <row r="4647">
          <cell r="K4647">
            <v>-1.9721330999775144</v>
          </cell>
          <cell r="S4647">
            <v>40</v>
          </cell>
        </row>
        <row r="4648">
          <cell r="K4648">
            <v>-2.0069014715973967</v>
          </cell>
          <cell r="S4648">
            <v>40</v>
          </cell>
        </row>
        <row r="4649">
          <cell r="K4649">
            <v>-0.76581768243662507</v>
          </cell>
          <cell r="S4649">
            <v>40</v>
          </cell>
        </row>
        <row r="4650">
          <cell r="K4650">
            <v>-0.62734007335549535</v>
          </cell>
          <cell r="S4650">
            <v>40</v>
          </cell>
        </row>
        <row r="4651">
          <cell r="K4651">
            <v>-0.5064527652137214</v>
          </cell>
          <cell r="S4651">
            <v>40</v>
          </cell>
        </row>
        <row r="4652">
          <cell r="K4652">
            <v>-0.98234112441080867</v>
          </cell>
          <cell r="S4652">
            <v>40</v>
          </cell>
        </row>
        <row r="4653">
          <cell r="K4653">
            <v>-1.2608071105383232</v>
          </cell>
          <cell r="S4653">
            <v>40</v>
          </cell>
        </row>
        <row r="4654">
          <cell r="K4654">
            <v>-0.50556043600463574</v>
          </cell>
          <cell r="S4654">
            <v>40</v>
          </cell>
        </row>
        <row r="4655">
          <cell r="K4655">
            <v>-0.73359692428738543</v>
          </cell>
          <cell r="S4655">
            <v>40</v>
          </cell>
        </row>
        <row r="4656">
          <cell r="K4656">
            <v>-0.59525424253550441</v>
          </cell>
          <cell r="S4656">
            <v>40</v>
          </cell>
        </row>
        <row r="4657">
          <cell r="K4657">
            <v>-0.5153710502307397</v>
          </cell>
          <cell r="S4657">
            <v>40</v>
          </cell>
        </row>
        <row r="4658">
          <cell r="K4658">
            <v>-0.58082296842881864</v>
          </cell>
          <cell r="S4658">
            <v>40</v>
          </cell>
        </row>
        <row r="4659">
          <cell r="K4659">
            <v>-0.45763113034607028</v>
          </cell>
          <cell r="S4659">
            <v>40</v>
          </cell>
        </row>
        <row r="4660">
          <cell r="K4660">
            <v>-0.35551602695270629</v>
          </cell>
          <cell r="S4660">
            <v>40</v>
          </cell>
        </row>
        <row r="4661">
          <cell r="K4661">
            <v>-0.47895887802007436</v>
          </cell>
          <cell r="S4661">
            <v>40</v>
          </cell>
        </row>
        <row r="4662">
          <cell r="K4662">
            <v>-0.35403713111378809</v>
          </cell>
          <cell r="S4662">
            <v>40</v>
          </cell>
        </row>
        <row r="4663">
          <cell r="K4663">
            <v>-8.6401576350846901E-2</v>
          </cell>
          <cell r="S4663">
            <v>40</v>
          </cell>
        </row>
        <row r="4664">
          <cell r="K4664">
            <v>1802.8184796395626</v>
          </cell>
          <cell r="S4664">
            <v>40</v>
          </cell>
        </row>
        <row r="4665">
          <cell r="K4665">
            <v>-0.68494317398060023</v>
          </cell>
          <cell r="S4665">
            <v>40</v>
          </cell>
        </row>
        <row r="4666">
          <cell r="K4666">
            <v>-0.56443970701438051</v>
          </cell>
          <cell r="S4666">
            <v>40</v>
          </cell>
        </row>
        <row r="4667">
          <cell r="K4667">
            <v>-0.47128613703830197</v>
          </cell>
          <cell r="S4667">
            <v>40</v>
          </cell>
        </row>
        <row r="4668">
          <cell r="K4668">
            <v>5.5297433529561815</v>
          </cell>
          <cell r="S4668">
            <v>40</v>
          </cell>
        </row>
        <row r="4669">
          <cell r="K4669">
            <v>6.2273109902730486</v>
          </cell>
          <cell r="S4669">
            <v>40</v>
          </cell>
        </row>
        <row r="4670">
          <cell r="K4670">
            <v>-0.54837033919059397</v>
          </cell>
          <cell r="S4670">
            <v>40</v>
          </cell>
        </row>
        <row r="4671">
          <cell r="K4671">
            <v>-0.37014080031950747</v>
          </cell>
          <cell r="S4671">
            <v>40</v>
          </cell>
        </row>
        <row r="4672">
          <cell r="K4672">
            <v>-0.19676243231015714</v>
          </cell>
          <cell r="S4672">
            <v>40</v>
          </cell>
        </row>
        <row r="4673">
          <cell r="K4673">
            <v>-0.97214938157067676</v>
          </cell>
          <cell r="S4673">
            <v>40</v>
          </cell>
        </row>
        <row r="4674">
          <cell r="K4674">
            <v>-0.57072274837026393</v>
          </cell>
          <cell r="S4674">
            <v>40</v>
          </cell>
        </row>
        <row r="4675">
          <cell r="K4675">
            <v>-15.179772957711913</v>
          </cell>
          <cell r="S4675">
            <v>40</v>
          </cell>
        </row>
        <row r="4676">
          <cell r="K4676">
            <v>-0.63948112415804648</v>
          </cell>
          <cell r="S4676">
            <v>40</v>
          </cell>
        </row>
        <row r="4677">
          <cell r="K4677">
            <v>-0.50304796575571376</v>
          </cell>
          <cell r="S4677">
            <v>40</v>
          </cell>
        </row>
        <row r="4678">
          <cell r="K4678">
            <v>-0.4082036327537546</v>
          </cell>
          <cell r="S4678">
            <v>40</v>
          </cell>
        </row>
        <row r="4679">
          <cell r="K4679">
            <v>-0.48858092214905713</v>
          </cell>
          <cell r="S4679">
            <v>40</v>
          </cell>
        </row>
        <row r="4680">
          <cell r="K4680">
            <v>-0.32792941818494287</v>
          </cell>
          <cell r="S4680">
            <v>40</v>
          </cell>
        </row>
        <row r="4681">
          <cell r="K4681">
            <v>-0.24860641324841942</v>
          </cell>
          <cell r="S4681">
            <v>40</v>
          </cell>
        </row>
        <row r="4682">
          <cell r="K4682">
            <v>-0.34978963394738316</v>
          </cell>
          <cell r="S4682">
            <v>40</v>
          </cell>
        </row>
        <row r="4683">
          <cell r="K4683">
            <v>7.638923005578546E-3</v>
          </cell>
          <cell r="S4683">
            <v>40</v>
          </cell>
        </row>
        <row r="4684">
          <cell r="K4684">
            <v>-18.556489892874207</v>
          </cell>
          <cell r="S4684">
            <v>40</v>
          </cell>
        </row>
        <row r="4685">
          <cell r="K4685">
            <v>1786.1287748828486</v>
          </cell>
          <cell r="S4685">
            <v>40</v>
          </cell>
        </row>
        <row r="4686">
          <cell r="K4686">
            <v>-0.83123809387636138</v>
          </cell>
          <cell r="S4686">
            <v>40</v>
          </cell>
        </row>
        <row r="4687">
          <cell r="K4687">
            <v>-0.6883173006429697</v>
          </cell>
          <cell r="S4687">
            <v>40</v>
          </cell>
        </row>
        <row r="4688">
          <cell r="K4688">
            <v>-0.69003867728691837</v>
          </cell>
          <cell r="S4688">
            <v>40</v>
          </cell>
        </row>
        <row r="4689">
          <cell r="K4689">
            <v>-0.56984382517588617</v>
          </cell>
          <cell r="S4689">
            <v>40</v>
          </cell>
        </row>
        <row r="4690">
          <cell r="K4690">
            <v>-0.57312066192057987</v>
          </cell>
          <cell r="S4690">
            <v>40</v>
          </cell>
        </row>
        <row r="4691">
          <cell r="K4691">
            <v>-0.50521509422691091</v>
          </cell>
          <cell r="S4691">
            <v>40</v>
          </cell>
        </row>
        <row r="4692">
          <cell r="K4692">
            <v>-0.52988842722776874</v>
          </cell>
          <cell r="S4692">
            <v>40</v>
          </cell>
        </row>
        <row r="4693">
          <cell r="K4693">
            <v>5.5641827960845545</v>
          </cell>
          <cell r="S4693">
            <v>40</v>
          </cell>
        </row>
        <row r="4694">
          <cell r="K4694">
            <v>5.3438549971922464</v>
          </cell>
          <cell r="S4694">
            <v>40</v>
          </cell>
        </row>
        <row r="4695">
          <cell r="K4695">
            <v>6.1644509422743239</v>
          </cell>
          <cell r="S4695">
            <v>40</v>
          </cell>
        </row>
        <row r="4696">
          <cell r="K4696">
            <v>6.0015369341636244</v>
          </cell>
          <cell r="S4696">
            <v>40</v>
          </cell>
        </row>
        <row r="4697">
          <cell r="K4697">
            <v>-0.5465196581949282</v>
          </cell>
          <cell r="S4697">
            <v>40</v>
          </cell>
        </row>
        <row r="4698">
          <cell r="K4698">
            <v>-0.56790640592640018</v>
          </cell>
          <cell r="S4698">
            <v>40</v>
          </cell>
        </row>
        <row r="4699">
          <cell r="K4699">
            <v>-0.36921873665385668</v>
          </cell>
          <cell r="S4699">
            <v>40</v>
          </cell>
        </row>
        <row r="4700">
          <cell r="K4700">
            <v>-0.38519552746764163</v>
          </cell>
          <cell r="S4700">
            <v>40</v>
          </cell>
        </row>
        <row r="4701">
          <cell r="K4701">
            <v>-0.20150981706925575</v>
          </cell>
          <cell r="S4701">
            <v>40</v>
          </cell>
        </row>
        <row r="4702">
          <cell r="K4702">
            <v>-0.21349250870000294</v>
          </cell>
          <cell r="S4702">
            <v>40</v>
          </cell>
        </row>
        <row r="4703">
          <cell r="K4703">
            <v>-0.97433057229051256</v>
          </cell>
          <cell r="S4703">
            <v>40</v>
          </cell>
        </row>
        <row r="4704">
          <cell r="K4704">
            <v>-0.99124325025170978</v>
          </cell>
          <cell r="S4704">
            <v>40</v>
          </cell>
        </row>
        <row r="4705">
          <cell r="K4705">
            <v>-0.57363173670596768</v>
          </cell>
          <cell r="S4705">
            <v>40</v>
          </cell>
        </row>
        <row r="4706">
          <cell r="K4706">
            <v>-0.59138132719812053</v>
          </cell>
          <cell r="S4706">
            <v>40</v>
          </cell>
        </row>
        <row r="4707">
          <cell r="K4707">
            <v>-15.504726420851121</v>
          </cell>
          <cell r="S4707">
            <v>40</v>
          </cell>
        </row>
        <row r="4708">
          <cell r="K4708">
            <v>-15.173566063875533</v>
          </cell>
          <cell r="S4708">
            <v>40</v>
          </cell>
        </row>
        <row r="4709">
          <cell r="K4709">
            <v>-0.64419300310479466</v>
          </cell>
          <cell r="S4709">
            <v>40</v>
          </cell>
        </row>
        <row r="4710">
          <cell r="K4710">
            <v>-0.65897371717854869</v>
          </cell>
          <cell r="S4710">
            <v>40</v>
          </cell>
        </row>
        <row r="4711">
          <cell r="K4711">
            <v>-0.50691322572423769</v>
          </cell>
          <cell r="S4711">
            <v>40</v>
          </cell>
        </row>
        <row r="4712">
          <cell r="K4712">
            <v>-0.52587052101716492</v>
          </cell>
          <cell r="S4712">
            <v>40</v>
          </cell>
        </row>
        <row r="4713">
          <cell r="K4713">
            <v>-0.41273720409487602</v>
          </cell>
          <cell r="S4713">
            <v>40</v>
          </cell>
        </row>
        <row r="4714">
          <cell r="K4714">
            <v>-0.44261342255837954</v>
          </cell>
          <cell r="S4714">
            <v>40</v>
          </cell>
        </row>
        <row r="4715">
          <cell r="K4715">
            <v>-0.49406964430695838</v>
          </cell>
          <cell r="S4715">
            <v>40</v>
          </cell>
        </row>
        <row r="4716">
          <cell r="K4716">
            <v>-0.51736160146442267</v>
          </cell>
          <cell r="S4716">
            <v>40</v>
          </cell>
        </row>
        <row r="4717">
          <cell r="K4717">
            <v>-0.33543084100208281</v>
          </cell>
          <cell r="S4717">
            <v>40</v>
          </cell>
        </row>
        <row r="4718">
          <cell r="K4718">
            <v>-0.38062439171525292</v>
          </cell>
          <cell r="S4718">
            <v>40</v>
          </cell>
        </row>
        <row r="4719">
          <cell r="K4719">
            <v>-0.25082334742268886</v>
          </cell>
          <cell r="S4719">
            <v>40</v>
          </cell>
        </row>
        <row r="4720">
          <cell r="K4720">
            <v>-0.27396584725069439</v>
          </cell>
          <cell r="S4720">
            <v>40</v>
          </cell>
        </row>
        <row r="4721">
          <cell r="K4721">
            <v>-0.35654209922028191</v>
          </cell>
          <cell r="S4721">
            <v>40</v>
          </cell>
        </row>
        <row r="4722">
          <cell r="K4722">
            <v>-0.40474587427788788</v>
          </cell>
          <cell r="S4722">
            <v>40</v>
          </cell>
        </row>
        <row r="4723">
          <cell r="K4723">
            <v>1.9304754276336159E-2</v>
          </cell>
          <cell r="S4723">
            <v>40</v>
          </cell>
        </row>
        <row r="4724">
          <cell r="K4724">
            <v>-0.2589258398779839</v>
          </cell>
          <cell r="S4724">
            <v>40</v>
          </cell>
        </row>
        <row r="4725">
          <cell r="K4725">
            <v>-18.925055949564918</v>
          </cell>
          <cell r="S4725">
            <v>40</v>
          </cell>
        </row>
        <row r="4726">
          <cell r="K4726">
            <v>-18.098273557687961</v>
          </cell>
          <cell r="S4726">
            <v>40</v>
          </cell>
        </row>
        <row r="4727">
          <cell r="K4727">
            <v>-0.84300744462742261</v>
          </cell>
          <cell r="S4727">
            <v>40</v>
          </cell>
        </row>
        <row r="4728">
          <cell r="K4728">
            <v>-0.69907460548498412</v>
          </cell>
          <cell r="S4728">
            <v>40</v>
          </cell>
        </row>
        <row r="4729">
          <cell r="K4729">
            <v>-0.58007264520656598</v>
          </cell>
          <cell r="S4729">
            <v>40</v>
          </cell>
        </row>
        <row r="4730">
          <cell r="K4730">
            <v>-0.48860339148716453</v>
          </cell>
          <cell r="S4730">
            <v>40</v>
          </cell>
        </row>
        <row r="4731">
          <cell r="K4731">
            <v>5.4524498059117263</v>
          </cell>
          <cell r="S4731">
            <v>40</v>
          </cell>
        </row>
        <row r="4732">
          <cell r="K4732">
            <v>6.2448405982485617</v>
          </cell>
          <cell r="S4732">
            <v>40</v>
          </cell>
        </row>
        <row r="4733">
          <cell r="K4733">
            <v>-0.5323268762445027</v>
          </cell>
          <cell r="S4733">
            <v>40</v>
          </cell>
        </row>
        <row r="4734">
          <cell r="K4734">
            <v>-0.36429721465424963</v>
          </cell>
          <cell r="S4734">
            <v>40</v>
          </cell>
        </row>
        <row r="4735">
          <cell r="K4735">
            <v>-0.21758139025399767</v>
          </cell>
          <cell r="S4735">
            <v>40</v>
          </cell>
        </row>
        <row r="4736">
          <cell r="K4736">
            <v>-0.97817364112673222</v>
          </cell>
          <cell r="S4736">
            <v>40</v>
          </cell>
        </row>
        <row r="4737">
          <cell r="K4737">
            <v>-0.5781305259757229</v>
          </cell>
          <cell r="S4737">
            <v>40</v>
          </cell>
        </row>
        <row r="4738">
          <cell r="K4738">
            <v>-15.658331451879157</v>
          </cell>
          <cell r="S4738">
            <v>40</v>
          </cell>
        </row>
        <row r="4739">
          <cell r="K4739">
            <v>-0.65554499572310421</v>
          </cell>
          <cell r="S4739">
            <v>40</v>
          </cell>
        </row>
        <row r="4740">
          <cell r="K4740">
            <v>-0.51842603100164197</v>
          </cell>
          <cell r="S4740">
            <v>40</v>
          </cell>
        </row>
        <row r="4741">
          <cell r="K4741">
            <v>-0.42328259511683536</v>
          </cell>
          <cell r="S4741">
            <v>40</v>
          </cell>
        </row>
        <row r="4742">
          <cell r="K4742">
            <v>-0.50789187475812125</v>
          </cell>
          <cell r="S4742">
            <v>40</v>
          </cell>
        </row>
        <row r="4743">
          <cell r="K4743">
            <v>-0.34947130468792703</v>
          </cell>
          <cell r="S4743">
            <v>40</v>
          </cell>
        </row>
        <row r="4744">
          <cell r="K4744">
            <v>-0.25981436356038962</v>
          </cell>
          <cell r="S4744">
            <v>40</v>
          </cell>
        </row>
        <row r="4745">
          <cell r="K4745">
            <v>-0.37337314325729232</v>
          </cell>
          <cell r="S4745">
            <v>40</v>
          </cell>
        </row>
        <row r="4746">
          <cell r="K4746">
            <v>2.6489809840013982E-2</v>
          </cell>
          <cell r="S4746">
            <v>40</v>
          </cell>
        </row>
        <row r="4747">
          <cell r="K4747">
            <v>-18.713504783619484</v>
          </cell>
          <cell r="S4747">
            <v>40</v>
          </cell>
        </row>
        <row r="4748">
          <cell r="K4748">
            <v>-0.89035889284660508</v>
          </cell>
          <cell r="S4748">
            <v>40</v>
          </cell>
        </row>
        <row r="4749">
          <cell r="K4749">
            <v>-0.73962504484380442</v>
          </cell>
          <cell r="S4749">
            <v>40</v>
          </cell>
        </row>
        <row r="4750">
          <cell r="K4750">
            <v>-0.61274641159751086</v>
          </cell>
          <cell r="S4750">
            <v>40</v>
          </cell>
        </row>
        <row r="4751">
          <cell r="K4751">
            <v>-2.4320309267425602</v>
          </cell>
          <cell r="S4751">
            <v>40</v>
          </cell>
        </row>
        <row r="4752">
          <cell r="K4752">
            <v>-2.5252263531155803</v>
          </cell>
          <cell r="S4752">
            <v>40</v>
          </cell>
        </row>
        <row r="4753">
          <cell r="K4753">
            <v>-2.566636120608401</v>
          </cell>
          <cell r="S4753">
            <v>40</v>
          </cell>
        </row>
        <row r="4754">
          <cell r="K4754">
            <v>-0.66092075774973891</v>
          </cell>
          <cell r="S4754">
            <v>40</v>
          </cell>
        </row>
        <row r="4755">
          <cell r="K4755">
            <v>-0.50922083786861116</v>
          </cell>
          <cell r="S4755">
            <v>40</v>
          </cell>
        </row>
        <row r="4756">
          <cell r="K4756">
            <v>-0.39457783232725518</v>
          </cell>
          <cell r="S4756">
            <v>40</v>
          </cell>
        </row>
        <row r="4757">
          <cell r="K4757">
            <v>-1.1287415069871958</v>
          </cell>
          <cell r="S4757">
            <v>40</v>
          </cell>
        </row>
        <row r="4758">
          <cell r="K4758">
            <v>-0.62511004335904152</v>
          </cell>
          <cell r="S4758">
            <v>40</v>
          </cell>
        </row>
        <row r="4759">
          <cell r="K4759">
            <v>-0.4501481201208683</v>
          </cell>
          <cell r="S4759">
            <v>40</v>
          </cell>
        </row>
        <row r="4760">
          <cell r="K4760">
            <v>-0.75435266768067044</v>
          </cell>
          <cell r="S4760">
            <v>40</v>
          </cell>
        </row>
        <row r="4761">
          <cell r="K4761">
            <v>-0.63263453199598718</v>
          </cell>
          <cell r="S4761">
            <v>40</v>
          </cell>
        </row>
        <row r="4762">
          <cell r="K4762">
            <v>-0.48811418061537037</v>
          </cell>
          <cell r="S4762">
            <v>40</v>
          </cell>
        </row>
        <row r="4763">
          <cell r="K4763">
            <v>-0.68213816271023731</v>
          </cell>
          <cell r="S4763">
            <v>40</v>
          </cell>
        </row>
        <row r="4764">
          <cell r="K4764">
            <v>-0.47013630394588979</v>
          </cell>
          <cell r="S4764">
            <v>40</v>
          </cell>
        </row>
        <row r="4765">
          <cell r="K4765">
            <v>-0.13062396879046054</v>
          </cell>
          <cell r="S4765">
            <v>40</v>
          </cell>
        </row>
        <row r="4766">
          <cell r="K4766">
            <v>180.3783043637892</v>
          </cell>
          <cell r="S4766">
            <v>40</v>
          </cell>
        </row>
        <row r="4767">
          <cell r="K4767">
            <v>-5.6940179604027404E-5</v>
          </cell>
          <cell r="S4767">
            <v>40</v>
          </cell>
        </row>
        <row r="4768">
          <cell r="K4768">
            <v>-60.702668490281148</v>
          </cell>
          <cell r="S4768">
            <v>40</v>
          </cell>
        </row>
        <row r="4769">
          <cell r="K4769">
            <v>-0.88058969299508394</v>
          </cell>
          <cell r="S4769">
            <v>40</v>
          </cell>
        </row>
        <row r="4770">
          <cell r="K4770">
            <v>-0.71037745123503315</v>
          </cell>
          <cell r="S4770">
            <v>40</v>
          </cell>
        </row>
        <row r="4771">
          <cell r="K4771">
            <v>-25.305627711446125</v>
          </cell>
          <cell r="S4771">
            <v>40</v>
          </cell>
        </row>
        <row r="4772">
          <cell r="K4772">
            <v>-2.3982597807366193</v>
          </cell>
          <cell r="S4772">
            <v>40</v>
          </cell>
        </row>
        <row r="4773">
          <cell r="K4773">
            <v>-2.4760771125513688</v>
          </cell>
          <cell r="S4773">
            <v>40</v>
          </cell>
        </row>
        <row r="4774">
          <cell r="K4774">
            <v>-2.5219713977626248</v>
          </cell>
          <cell r="S4774">
            <v>40</v>
          </cell>
        </row>
        <row r="4775">
          <cell r="K4775">
            <v>-0.64386152125341123</v>
          </cell>
          <cell r="S4775">
            <v>40</v>
          </cell>
        </row>
        <row r="4776">
          <cell r="K4776">
            <v>-0.47307548992380888</v>
          </cell>
          <cell r="S4776">
            <v>40</v>
          </cell>
        </row>
        <row r="4777">
          <cell r="K4777">
            <v>-0.34550673181940683</v>
          </cell>
          <cell r="S4777">
            <v>40</v>
          </cell>
        </row>
        <row r="4778">
          <cell r="K4778">
            <v>-1.1556542583980571</v>
          </cell>
          <cell r="S4778">
            <v>40</v>
          </cell>
        </row>
        <row r="4779">
          <cell r="K4779">
            <v>-0.56933541306604363</v>
          </cell>
          <cell r="S4779">
            <v>40</v>
          </cell>
        </row>
        <row r="4780">
          <cell r="K4780">
            <v>-25.076707767696277</v>
          </cell>
          <cell r="S4780">
            <v>40</v>
          </cell>
        </row>
        <row r="4781">
          <cell r="K4781">
            <v>-0.70435762289074277</v>
          </cell>
          <cell r="S4781">
            <v>40</v>
          </cell>
        </row>
        <row r="4782">
          <cell r="K4782">
            <v>-0.56449013241903878</v>
          </cell>
          <cell r="S4782">
            <v>40</v>
          </cell>
        </row>
        <row r="4783">
          <cell r="K4783">
            <v>-0.44426895804086558</v>
          </cell>
          <cell r="S4783">
            <v>40</v>
          </cell>
        </row>
        <row r="4784">
          <cell r="K4784">
            <v>-0.58238815926706011</v>
          </cell>
          <cell r="S4784">
            <v>40</v>
          </cell>
        </row>
        <row r="4785">
          <cell r="K4785">
            <v>-0.41226374903237956</v>
          </cell>
          <cell r="S4785">
            <v>40</v>
          </cell>
        </row>
        <row r="4786">
          <cell r="K4786">
            <v>-0.13879854590395929</v>
          </cell>
          <cell r="S4786">
            <v>40</v>
          </cell>
        </row>
        <row r="4787">
          <cell r="K4787">
            <v>4430.1723539694713</v>
          </cell>
          <cell r="S4787">
            <v>40</v>
          </cell>
        </row>
        <row r="4788">
          <cell r="K4788">
            <v>-0.11949999747137643</v>
          </cell>
          <cell r="S4788">
            <v>40</v>
          </cell>
        </row>
        <row r="4789">
          <cell r="K4789">
            <v>-45.566434769675602</v>
          </cell>
          <cell r="S4789">
            <v>40</v>
          </cell>
        </row>
        <row r="4790">
          <cell r="K4790">
            <v>-0.82575561310986834</v>
          </cell>
          <cell r="S4790">
            <v>40</v>
          </cell>
        </row>
        <row r="4791">
          <cell r="K4791">
            <v>-0.65606845429288307</v>
          </cell>
          <cell r="S4791">
            <v>40</v>
          </cell>
        </row>
        <row r="4792">
          <cell r="K4792">
            <v>-21.789294521836784</v>
          </cell>
          <cell r="S4792">
            <v>40</v>
          </cell>
        </row>
        <row r="4793">
          <cell r="K4793">
            <v>-2.2718337920860368</v>
          </cell>
          <cell r="S4793">
            <v>40</v>
          </cell>
        </row>
        <row r="4794">
          <cell r="K4794">
            <v>-2.341819922250858</v>
          </cell>
          <cell r="S4794">
            <v>40</v>
          </cell>
        </row>
        <row r="4795">
          <cell r="K4795">
            <v>-2.3760845843920615</v>
          </cell>
          <cell r="S4795">
            <v>40</v>
          </cell>
        </row>
        <row r="4796">
          <cell r="K4796">
            <v>-0.60278042910477858</v>
          </cell>
          <cell r="S4796">
            <v>40</v>
          </cell>
        </row>
        <row r="4797">
          <cell r="K4797">
            <v>-0.42266838989969013</v>
          </cell>
          <cell r="S4797">
            <v>40</v>
          </cell>
        </row>
        <row r="4798">
          <cell r="K4798">
            <v>-0.29370326326274576</v>
          </cell>
          <cell r="S4798">
            <v>40</v>
          </cell>
        </row>
        <row r="4799">
          <cell r="K4799">
            <v>-1.1631881726027173</v>
          </cell>
          <cell r="S4799">
            <v>40</v>
          </cell>
        </row>
        <row r="4800">
          <cell r="K4800">
            <v>-21.132210899377597</v>
          </cell>
          <cell r="S4800">
            <v>40</v>
          </cell>
        </row>
        <row r="4801">
          <cell r="K4801">
            <v>-21.440777125403567</v>
          </cell>
          <cell r="S4801">
            <v>40</v>
          </cell>
        </row>
        <row r="4802">
          <cell r="K4802">
            <v>-0.64603171019765826</v>
          </cell>
          <cell r="S4802">
            <v>40</v>
          </cell>
        </row>
        <row r="4803">
          <cell r="K4803">
            <v>-0.51257836494162823</v>
          </cell>
          <cell r="S4803">
            <v>40</v>
          </cell>
        </row>
        <row r="4804">
          <cell r="K4804">
            <v>-0.4084134204975286</v>
          </cell>
          <cell r="S4804">
            <v>40</v>
          </cell>
        </row>
        <row r="4805">
          <cell r="K4805">
            <v>-0.51986500368218957</v>
          </cell>
          <cell r="S4805">
            <v>40</v>
          </cell>
        </row>
        <row r="4806">
          <cell r="K4806">
            <v>-0.34180546510950383</v>
          </cell>
          <cell r="S4806">
            <v>40</v>
          </cell>
        </row>
        <row r="4807">
          <cell r="K4807">
            <v>-24.212356777215685</v>
          </cell>
          <cell r="S4807">
            <v>40</v>
          </cell>
        </row>
        <row r="4808">
          <cell r="K4808">
            <v>-0.42106285205576061</v>
          </cell>
          <cell r="S4808">
            <v>40</v>
          </cell>
        </row>
        <row r="4809">
          <cell r="K4809">
            <v>-0.25819223563231325</v>
          </cell>
          <cell r="S4809">
            <v>40</v>
          </cell>
        </row>
        <row r="4810">
          <cell r="K4810">
            <v>-30.015369735830184</v>
          </cell>
          <cell r="S4810">
            <v>40</v>
          </cell>
        </row>
        <row r="4811">
          <cell r="K4811">
            <v>-0.83466697905771015</v>
          </cell>
          <cell r="S4811">
            <v>40</v>
          </cell>
        </row>
        <row r="4812">
          <cell r="K4812">
            <v>-0.66309689574566877</v>
          </cell>
          <cell r="S4812">
            <v>40</v>
          </cell>
        </row>
        <row r="4813">
          <cell r="K4813">
            <v>-22.982408669114832</v>
          </cell>
          <cell r="S4813">
            <v>40</v>
          </cell>
        </row>
        <row r="4814">
          <cell r="K4814">
            <v>-1.8654356200822835</v>
          </cell>
          <cell r="S4814">
            <v>40</v>
          </cell>
        </row>
        <row r="4815">
          <cell r="K4815">
            <v>-1.9386308401266379</v>
          </cell>
          <cell r="S4815">
            <v>40</v>
          </cell>
        </row>
        <row r="4816">
          <cell r="K4816">
            <v>-1.959185173787495</v>
          </cell>
          <cell r="S4816">
            <v>40</v>
          </cell>
        </row>
        <row r="4817">
          <cell r="K4817">
            <v>-0.69866735749704423</v>
          </cell>
          <cell r="S4817">
            <v>40</v>
          </cell>
        </row>
        <row r="4818">
          <cell r="K4818">
            <v>-0.53529814501121853</v>
          </cell>
          <cell r="S4818">
            <v>40</v>
          </cell>
        </row>
        <row r="4819">
          <cell r="K4819">
            <v>-0.39263352193514234</v>
          </cell>
          <cell r="S4819">
            <v>40</v>
          </cell>
        </row>
        <row r="4820">
          <cell r="K4820">
            <v>-1.0852454095208901</v>
          </cell>
          <cell r="S4820">
            <v>40</v>
          </cell>
        </row>
        <row r="4821">
          <cell r="K4821">
            <v>-0.51609292501648296</v>
          </cell>
          <cell r="S4821">
            <v>40</v>
          </cell>
        </row>
        <row r="4822">
          <cell r="K4822">
            <v>-22.530204798795719</v>
          </cell>
          <cell r="S4822">
            <v>40</v>
          </cell>
        </row>
        <row r="4823">
          <cell r="K4823">
            <v>-0.6642624711328885</v>
          </cell>
          <cell r="S4823">
            <v>40</v>
          </cell>
        </row>
        <row r="4824">
          <cell r="K4824">
            <v>-0.51833471887808702</v>
          </cell>
          <cell r="S4824">
            <v>40</v>
          </cell>
        </row>
        <row r="4825">
          <cell r="K4825">
            <v>-0.42138157114947516</v>
          </cell>
          <cell r="S4825">
            <v>40</v>
          </cell>
        </row>
        <row r="4826">
          <cell r="K4826">
            <v>-0.52601620004804017</v>
          </cell>
          <cell r="S4826">
            <v>40</v>
          </cell>
        </row>
        <row r="4827">
          <cell r="K4827">
            <v>-0.35372485412018934</v>
          </cell>
          <cell r="S4827">
            <v>40</v>
          </cell>
        </row>
        <row r="4828">
          <cell r="K4828">
            <v>-25.027627974272409</v>
          </cell>
          <cell r="S4828">
            <v>40</v>
          </cell>
        </row>
        <row r="4829">
          <cell r="K4829">
            <v>-0.41852526938632628</v>
          </cell>
          <cell r="S4829">
            <v>40</v>
          </cell>
        </row>
        <row r="4830">
          <cell r="K4830">
            <v>-3.0385221147061048E-2</v>
          </cell>
          <cell r="S4830">
            <v>40</v>
          </cell>
        </row>
        <row r="4831">
          <cell r="K4831">
            <v>-33.983917820043139</v>
          </cell>
          <cell r="S4831">
            <v>40</v>
          </cell>
        </row>
        <row r="4832">
          <cell r="K4832">
            <v>-0.77526260040942896</v>
          </cell>
          <cell r="S4832">
            <v>40</v>
          </cell>
        </row>
        <row r="4833">
          <cell r="K4833">
            <v>-0.58018281142077621</v>
          </cell>
          <cell r="S4833">
            <v>40</v>
          </cell>
        </row>
        <row r="4834">
          <cell r="K4834">
            <v>-18.683374741004133</v>
          </cell>
          <cell r="S4834">
            <v>40</v>
          </cell>
        </row>
        <row r="4835">
          <cell r="K4835">
            <v>5.3934526869170512</v>
          </cell>
          <cell r="S4835">
            <v>40</v>
          </cell>
        </row>
        <row r="4836">
          <cell r="K4836">
            <v>6.0449528873158398</v>
          </cell>
          <cell r="S4836">
            <v>40</v>
          </cell>
        </row>
        <row r="4837">
          <cell r="K4837">
            <v>6.683258536387628</v>
          </cell>
          <cell r="S4837">
            <v>40</v>
          </cell>
        </row>
        <row r="4838">
          <cell r="K4838">
            <v>-0.43841640080926003</v>
          </cell>
          <cell r="S4838">
            <v>40</v>
          </cell>
        </row>
        <row r="4839">
          <cell r="K4839">
            <v>-0.20691410058760223</v>
          </cell>
          <cell r="S4839">
            <v>40</v>
          </cell>
        </row>
        <row r="4840">
          <cell r="K4840">
            <v>-13.351848570733804</v>
          </cell>
          <cell r="S4840">
            <v>40</v>
          </cell>
        </row>
        <row r="4841">
          <cell r="K4841">
            <v>-1.1523950316973697</v>
          </cell>
          <cell r="S4841">
            <v>40</v>
          </cell>
        </row>
        <row r="4842">
          <cell r="K4842">
            <v>-17.460798557520896</v>
          </cell>
          <cell r="S4842">
            <v>40</v>
          </cell>
        </row>
        <row r="4843">
          <cell r="K4843">
            <v>-17.719609145029576</v>
          </cell>
          <cell r="S4843">
            <v>40</v>
          </cell>
        </row>
        <row r="4844">
          <cell r="K4844">
            <v>-0.58648145761394332</v>
          </cell>
          <cell r="S4844">
            <v>40</v>
          </cell>
        </row>
        <row r="4845">
          <cell r="K4845">
            <v>-0.42434655724643944</v>
          </cell>
          <cell r="S4845">
            <v>40</v>
          </cell>
        </row>
        <row r="4846">
          <cell r="K4846">
            <v>-16.319521717749936</v>
          </cell>
          <cell r="S4846">
            <v>40</v>
          </cell>
        </row>
        <row r="4847">
          <cell r="K4847">
            <v>-0.43091364878951305</v>
          </cell>
          <cell r="S4847">
            <v>40</v>
          </cell>
        </row>
        <row r="4848">
          <cell r="K4848">
            <v>-0.25749062311130572</v>
          </cell>
          <cell r="S4848">
            <v>40</v>
          </cell>
        </row>
        <row r="4849">
          <cell r="K4849">
            <v>-19.107260167928381</v>
          </cell>
          <cell r="S4849">
            <v>40</v>
          </cell>
        </row>
        <row r="4850">
          <cell r="K4850">
            <v>266.48895005199728</v>
          </cell>
          <cell r="S4850">
            <v>40</v>
          </cell>
        </row>
        <row r="4851">
          <cell r="K4851">
            <v>-19.77113406113671</v>
          </cell>
          <cell r="S4851">
            <v>40</v>
          </cell>
        </row>
        <row r="4852">
          <cell r="K4852">
            <v>-26.125911041924706</v>
          </cell>
          <cell r="S4852">
            <v>40</v>
          </cell>
        </row>
        <row r="4853">
          <cell r="K4853">
            <v>-0.77912146867134169</v>
          </cell>
          <cell r="S4853">
            <v>40</v>
          </cell>
        </row>
        <row r="4854">
          <cell r="K4854">
            <v>-0.78064642365098058</v>
          </cell>
          <cell r="S4854">
            <v>40</v>
          </cell>
        </row>
        <row r="4855">
          <cell r="K4855">
            <v>-0.58374678366204391</v>
          </cell>
          <cell r="S4855">
            <v>40</v>
          </cell>
        </row>
        <row r="4856">
          <cell r="K4856">
            <v>-0.58736062226540997</v>
          </cell>
          <cell r="S4856">
            <v>40</v>
          </cell>
        </row>
        <row r="4857">
          <cell r="K4857">
            <v>-19.08597849442415</v>
          </cell>
          <cell r="S4857">
            <v>40</v>
          </cell>
        </row>
        <row r="4858">
          <cell r="K4858">
            <v>-18.899626647688379</v>
          </cell>
          <cell r="S4858">
            <v>40</v>
          </cell>
        </row>
        <row r="4859">
          <cell r="K4859">
            <v>5.2624666583640369</v>
          </cell>
          <cell r="S4859">
            <v>40</v>
          </cell>
        </row>
        <row r="4860">
          <cell r="K4860">
            <v>-2.7913536555996976</v>
          </cell>
          <cell r="S4860">
            <v>40</v>
          </cell>
        </row>
        <row r="4861">
          <cell r="K4861">
            <v>6.0145814158388688</v>
          </cell>
          <cell r="S4861">
            <v>40</v>
          </cell>
        </row>
        <row r="4862">
          <cell r="K4862">
            <v>5.7197276130949479</v>
          </cell>
          <cell r="S4862">
            <v>40</v>
          </cell>
        </row>
        <row r="4863">
          <cell r="K4863">
            <v>6.6753541159177789</v>
          </cell>
          <cell r="S4863">
            <v>40</v>
          </cell>
        </row>
        <row r="4864">
          <cell r="K4864">
            <v>6.4120490694267582</v>
          </cell>
          <cell r="S4864">
            <v>40</v>
          </cell>
        </row>
        <row r="4865">
          <cell r="K4865">
            <v>-0.43537409014372069</v>
          </cell>
          <cell r="S4865">
            <v>40</v>
          </cell>
        </row>
        <row r="4866">
          <cell r="K4866">
            <v>-0.47009675819269897</v>
          </cell>
          <cell r="S4866">
            <v>40</v>
          </cell>
        </row>
        <row r="4867">
          <cell r="K4867">
            <v>-0.20764170110974511</v>
          </cell>
          <cell r="S4867">
            <v>40</v>
          </cell>
        </row>
        <row r="4868">
          <cell r="K4868">
            <v>-0.23600738873497917</v>
          </cell>
          <cell r="S4868">
            <v>40</v>
          </cell>
        </row>
        <row r="4869">
          <cell r="K4869">
            <v>-13.655820761275896</v>
          </cell>
          <cell r="S4869">
            <v>40</v>
          </cell>
        </row>
        <row r="4870">
          <cell r="K4870">
            <v>-13.545814133856259</v>
          </cell>
          <cell r="S4870">
            <v>40</v>
          </cell>
        </row>
        <row r="4871">
          <cell r="K4871">
            <v>-1.1641011275928406</v>
          </cell>
          <cell r="S4871">
            <v>40</v>
          </cell>
        </row>
        <row r="4872">
          <cell r="K4872">
            <v>-1.1404533108027004</v>
          </cell>
          <cell r="S4872">
            <v>40</v>
          </cell>
        </row>
        <row r="4873">
          <cell r="K4873">
            <v>-17.869843621839408</v>
          </cell>
          <cell r="S4873">
            <v>40</v>
          </cell>
        </row>
        <row r="4874">
          <cell r="K4874">
            <v>-17.630810483224423</v>
          </cell>
          <cell r="S4874">
            <v>40</v>
          </cell>
        </row>
        <row r="4875">
          <cell r="K4875">
            <v>-18.097692416168112</v>
          </cell>
          <cell r="S4875">
            <v>40</v>
          </cell>
        </row>
        <row r="4876">
          <cell r="K4876">
            <v>-17.761195011561799</v>
          </cell>
          <cell r="S4876">
            <v>40</v>
          </cell>
        </row>
        <row r="4877">
          <cell r="K4877">
            <v>-0.59045345243589498</v>
          </cell>
          <cell r="S4877">
            <v>40</v>
          </cell>
        </row>
        <row r="4878">
          <cell r="K4878">
            <v>-0.60905885686991046</v>
          </cell>
          <cell r="S4878">
            <v>40</v>
          </cell>
        </row>
        <row r="4879">
          <cell r="K4879">
            <v>-0.42831274874177677</v>
          </cell>
          <cell r="S4879">
            <v>40</v>
          </cell>
        </row>
        <row r="4880">
          <cell r="K4880">
            <v>-0.4554693009864576</v>
          </cell>
          <cell r="S4880">
            <v>40</v>
          </cell>
        </row>
        <row r="4881">
          <cell r="K4881">
            <v>-16.71265470392229</v>
          </cell>
          <cell r="S4881">
            <v>40</v>
          </cell>
        </row>
        <row r="4882">
          <cell r="K4882">
            <v>-0.36376242330771169</v>
          </cell>
          <cell r="S4882">
            <v>40</v>
          </cell>
        </row>
        <row r="4883">
          <cell r="K4883">
            <v>-0.43705878406388382</v>
          </cell>
          <cell r="S4883">
            <v>40</v>
          </cell>
        </row>
        <row r="4884">
          <cell r="K4884">
            <v>-0.47152774838012174</v>
          </cell>
          <cell r="S4884">
            <v>40</v>
          </cell>
        </row>
        <row r="4885">
          <cell r="K4885">
            <v>-0.26132614680776023</v>
          </cell>
          <cell r="S4885">
            <v>40</v>
          </cell>
        </row>
        <row r="4886">
          <cell r="K4886">
            <v>-0.2973787240260034</v>
          </cell>
          <cell r="S4886">
            <v>40</v>
          </cell>
        </row>
        <row r="4887">
          <cell r="K4887">
            <v>-19.145589485272247</v>
          </cell>
          <cell r="S4887">
            <v>40</v>
          </cell>
        </row>
        <row r="4888">
          <cell r="K4888">
            <v>-19.001773229468231</v>
          </cell>
          <cell r="S4888">
            <v>40</v>
          </cell>
        </row>
        <row r="4889">
          <cell r="K4889">
            <v>254.19676856030421</v>
          </cell>
          <cell r="S4889">
            <v>40</v>
          </cell>
        </row>
        <row r="4890">
          <cell r="K4890">
            <v>-0.35154193228410613</v>
          </cell>
          <cell r="S4890">
            <v>40</v>
          </cell>
        </row>
        <row r="4891">
          <cell r="K4891">
            <v>-19.564158573314238</v>
          </cell>
          <cell r="S4891">
            <v>40</v>
          </cell>
        </row>
        <row r="4892">
          <cell r="K4892">
            <v>-0.19826086512783683</v>
          </cell>
          <cell r="S4892">
            <v>40</v>
          </cell>
        </row>
        <row r="4893">
          <cell r="K4893">
            <v>-25.424305032021699</v>
          </cell>
          <cell r="S4893">
            <v>40</v>
          </cell>
        </row>
        <row r="4894">
          <cell r="K4894">
            <v>-23.454687222755936</v>
          </cell>
          <cell r="S4894">
            <v>40</v>
          </cell>
        </row>
        <row r="4895">
          <cell r="K4895">
            <v>-0.78909164654673114</v>
          </cell>
          <cell r="S4895">
            <v>40</v>
          </cell>
        </row>
        <row r="4896">
          <cell r="K4896">
            <v>-0.59446789540773193</v>
          </cell>
          <cell r="S4896">
            <v>40</v>
          </cell>
        </row>
        <row r="4897">
          <cell r="K4897">
            <v>-19.157568126512682</v>
          </cell>
          <cell r="S4897">
            <v>40</v>
          </cell>
        </row>
        <row r="4898">
          <cell r="K4898">
            <v>-2.8173741079615624</v>
          </cell>
          <cell r="S4898">
            <v>40</v>
          </cell>
        </row>
        <row r="4899">
          <cell r="K4899">
            <v>5.8694874995583364</v>
          </cell>
          <cell r="S4899">
            <v>40</v>
          </cell>
        </row>
        <row r="4900">
          <cell r="K4900">
            <v>6.7541125997591962</v>
          </cell>
          <cell r="S4900">
            <v>40</v>
          </cell>
        </row>
        <row r="4901">
          <cell r="K4901">
            <v>-0.44652486928018598</v>
          </cell>
          <cell r="S4901">
            <v>40</v>
          </cell>
        </row>
        <row r="4902">
          <cell r="K4902">
            <v>-0.23859199082954355</v>
          </cell>
          <cell r="S4902">
            <v>40</v>
          </cell>
        </row>
        <row r="4903">
          <cell r="K4903">
            <v>-13.80364734023131</v>
          </cell>
          <cell r="S4903">
            <v>40</v>
          </cell>
        </row>
        <row r="4904">
          <cell r="K4904">
            <v>-1.1809173872024541</v>
          </cell>
          <cell r="S4904">
            <v>40</v>
          </cell>
        </row>
        <row r="4905">
          <cell r="K4905">
            <v>-18.042470449706048</v>
          </cell>
          <cell r="S4905">
            <v>40</v>
          </cell>
        </row>
        <row r="4906">
          <cell r="K4906">
            <v>-18.290058422657406</v>
          </cell>
          <cell r="S4906">
            <v>40</v>
          </cell>
        </row>
        <row r="4907">
          <cell r="K4907">
            <v>-0.60316304365991047</v>
          </cell>
          <cell r="S4907">
            <v>40</v>
          </cell>
        </row>
        <row r="4908">
          <cell r="K4908">
            <v>-0.44059779395486176</v>
          </cell>
          <cell r="S4908">
            <v>40</v>
          </cell>
        </row>
        <row r="4909">
          <cell r="K4909">
            <v>-16.949773059084571</v>
          </cell>
          <cell r="S4909">
            <v>40</v>
          </cell>
        </row>
        <row r="4910">
          <cell r="K4910">
            <v>-0.4508974773059049</v>
          </cell>
          <cell r="S4910">
            <v>40</v>
          </cell>
        </row>
        <row r="4911">
          <cell r="K4911">
            <v>-0.27247904053623717</v>
          </cell>
          <cell r="S4911">
            <v>40</v>
          </cell>
        </row>
        <row r="4912">
          <cell r="K4912">
            <v>-18.952370636917301</v>
          </cell>
          <cell r="S4912">
            <v>40</v>
          </cell>
        </row>
        <row r="4913">
          <cell r="K4913">
            <v>2927.9411383445536</v>
          </cell>
          <cell r="S4913">
            <v>40</v>
          </cell>
        </row>
        <row r="4914">
          <cell r="K4914">
            <v>-19.093327770511117</v>
          </cell>
          <cell r="S4914">
            <v>40</v>
          </cell>
        </row>
        <row r="4915">
          <cell r="K4915">
            <v>-25.007722898518153</v>
          </cell>
          <cell r="S4915">
            <v>40</v>
          </cell>
        </row>
        <row r="4916">
          <cell r="K4916">
            <v>-0.87322249915663219</v>
          </cell>
          <cell r="S4916">
            <v>40</v>
          </cell>
        </row>
        <row r="4917">
          <cell r="K4917">
            <v>-0.70117119723009202</v>
          </cell>
          <cell r="S4917">
            <v>40</v>
          </cell>
        </row>
        <row r="4918">
          <cell r="K4918">
            <v>-0.5537168910592658</v>
          </cell>
          <cell r="S4918">
            <v>40</v>
          </cell>
        </row>
        <row r="4919">
          <cell r="K4919">
            <v>-2.4521234834013219</v>
          </cell>
          <cell r="S4919">
            <v>40</v>
          </cell>
        </row>
        <row r="4920">
          <cell r="K4920">
            <v>-2.5395944097184846</v>
          </cell>
          <cell r="S4920">
            <v>40</v>
          </cell>
        </row>
        <row r="4921">
          <cell r="K4921">
            <v>-2.5774214979932166</v>
          </cell>
          <cell r="S4921">
            <v>40</v>
          </cell>
        </row>
        <row r="4922">
          <cell r="K4922">
            <v>-0.638343725141299</v>
          </cell>
          <cell r="S4922">
            <v>40</v>
          </cell>
        </row>
        <row r="4923">
          <cell r="K4923">
            <v>-0.47620394905910557</v>
          </cell>
          <cell r="S4923">
            <v>40</v>
          </cell>
        </row>
        <row r="4924">
          <cell r="K4924">
            <v>-0.34599110854481907</v>
          </cell>
          <cell r="S4924">
            <v>40</v>
          </cell>
        </row>
        <row r="4925">
          <cell r="K4925">
            <v>-1.2037111634111473</v>
          </cell>
          <cell r="S4925">
            <v>40</v>
          </cell>
        </row>
        <row r="4926">
          <cell r="K4926">
            <v>-0.56100414139338928</v>
          </cell>
          <cell r="S4926">
            <v>40</v>
          </cell>
        </row>
        <row r="4927">
          <cell r="K4927">
            <v>-29.791335723667402</v>
          </cell>
          <cell r="S4927">
            <v>40</v>
          </cell>
        </row>
        <row r="4928">
          <cell r="K4928">
            <v>-0.7409489447120805</v>
          </cell>
          <cell r="S4928">
            <v>40</v>
          </cell>
        </row>
        <row r="4929">
          <cell r="K4929">
            <v>-0.58856662664038073</v>
          </cell>
          <cell r="S4929">
            <v>40</v>
          </cell>
        </row>
        <row r="4930">
          <cell r="K4930">
            <v>-33.50579899759984</v>
          </cell>
          <cell r="S4930">
            <v>40</v>
          </cell>
        </row>
        <row r="4931">
          <cell r="K4931">
            <v>-0.65784513326635463</v>
          </cell>
          <cell r="S4931">
            <v>40</v>
          </cell>
        </row>
        <row r="4932">
          <cell r="K4932">
            <v>-0.37473694482544612</v>
          </cell>
          <cell r="S4932">
            <v>40</v>
          </cell>
        </row>
        <row r="4933">
          <cell r="K4933">
            <v>-42.690984601178144</v>
          </cell>
          <cell r="S4933">
            <v>40</v>
          </cell>
        </row>
        <row r="4934">
          <cell r="K4934">
            <v>-0.54644339082097138</v>
          </cell>
          <cell r="S4934">
            <v>40</v>
          </cell>
        </row>
        <row r="4935">
          <cell r="K4935">
            <v>-2.434852257407814E-2</v>
          </cell>
          <cell r="S4935">
            <v>40</v>
          </cell>
        </row>
        <row r="4936">
          <cell r="K4936">
            <v>-49.549067922256583</v>
          </cell>
          <cell r="S4936">
            <v>36</v>
          </cell>
        </row>
        <row r="4937">
          <cell r="K4937">
            <v>-0.86014010696798104</v>
          </cell>
          <cell r="S4937">
            <v>40</v>
          </cell>
        </row>
        <row r="4938">
          <cell r="K4938">
            <v>-0.66694080416553059</v>
          </cell>
          <cell r="S4938">
            <v>40</v>
          </cell>
        </row>
        <row r="4939">
          <cell r="K4939">
            <v>-25.871329608301128</v>
          </cell>
          <cell r="S4939">
            <v>40</v>
          </cell>
        </row>
        <row r="4940">
          <cell r="K4940">
            <v>-2.412989949599194</v>
          </cell>
          <cell r="S4940">
            <v>40</v>
          </cell>
        </row>
        <row r="4941">
          <cell r="K4941">
            <v>-2.4888744052103946</v>
          </cell>
          <cell r="S4941">
            <v>40</v>
          </cell>
        </row>
        <row r="4942">
          <cell r="K4942">
            <v>-2.5323892603348286</v>
          </cell>
          <cell r="S4942">
            <v>40</v>
          </cell>
        </row>
        <row r="4943">
          <cell r="K4943">
            <v>-0.6187728342922173</v>
          </cell>
          <cell r="S4943">
            <v>40</v>
          </cell>
        </row>
        <row r="4944">
          <cell r="K4944">
            <v>-0.43294979241619419</v>
          </cell>
          <cell r="S4944">
            <v>40</v>
          </cell>
        </row>
        <row r="4945">
          <cell r="K4945">
            <v>-0.28541543019779159</v>
          </cell>
          <cell r="S4945">
            <v>40</v>
          </cell>
        </row>
        <row r="4946">
          <cell r="K4946">
            <v>-1.2182896878169032</v>
          </cell>
          <cell r="S4946">
            <v>40</v>
          </cell>
        </row>
        <row r="4947">
          <cell r="K4947">
            <v>-24.975302540366012</v>
          </cell>
          <cell r="S4947">
            <v>40</v>
          </cell>
        </row>
        <row r="4948">
          <cell r="K4948">
            <v>-25.238900780269397</v>
          </cell>
          <cell r="S4948">
            <v>40</v>
          </cell>
        </row>
        <row r="4949">
          <cell r="K4949">
            <v>-0.6850120240538361</v>
          </cell>
          <cell r="S4949">
            <v>40</v>
          </cell>
        </row>
        <row r="4950">
          <cell r="K4950">
            <v>-0.52615316833011427</v>
          </cell>
          <cell r="S4950">
            <v>40</v>
          </cell>
        </row>
        <row r="4951">
          <cell r="K4951">
            <v>-26.815442984181015</v>
          </cell>
          <cell r="S4951">
            <v>40</v>
          </cell>
        </row>
        <row r="4952">
          <cell r="K4952">
            <v>-0.56073935281312426</v>
          </cell>
          <cell r="S4952">
            <v>40</v>
          </cell>
        </row>
        <row r="4953">
          <cell r="K4953">
            <v>-0.34169443755225215</v>
          </cell>
          <cell r="S4953">
            <v>40</v>
          </cell>
        </row>
        <row r="4954">
          <cell r="K4954">
            <v>-34.364627112781129</v>
          </cell>
          <cell r="S4954">
            <v>40</v>
          </cell>
        </row>
        <row r="4955">
          <cell r="K4955">
            <v>-0.44862312571851903</v>
          </cell>
          <cell r="S4955">
            <v>40</v>
          </cell>
        </row>
        <row r="4956">
          <cell r="K4956">
            <v>-35.165978180151519</v>
          </cell>
          <cell r="S4956">
            <v>40</v>
          </cell>
        </row>
        <row r="4957">
          <cell r="K4957">
            <v>-59.537645413621583</v>
          </cell>
          <cell r="S4957">
            <v>37</v>
          </cell>
        </row>
        <row r="4958">
          <cell r="K4958">
            <v>-0.8048872972539447</v>
          </cell>
          <cell r="S4958">
            <v>40</v>
          </cell>
        </row>
        <row r="4959">
          <cell r="K4959">
            <v>-21.19949114929835</v>
          </cell>
          <cell r="S4959">
            <v>40</v>
          </cell>
        </row>
        <row r="4960">
          <cell r="K4960">
            <v>-22.232516105395462</v>
          </cell>
          <cell r="S4960">
            <v>40</v>
          </cell>
        </row>
        <row r="4961">
          <cell r="K4961">
            <v>-2.2785611646732145</v>
          </cell>
          <cell r="S4961">
            <v>40</v>
          </cell>
        </row>
        <row r="4962">
          <cell r="K4962">
            <v>-2.3509508591555375</v>
          </cell>
          <cell r="S4962">
            <v>40</v>
          </cell>
        </row>
        <row r="4963">
          <cell r="K4963">
            <v>-2.3893309177058786</v>
          </cell>
          <cell r="S4963">
            <v>40</v>
          </cell>
        </row>
        <row r="4964">
          <cell r="K4964">
            <v>-0.57978211687824532</v>
          </cell>
          <cell r="S4964">
            <v>40</v>
          </cell>
        </row>
        <row r="4965">
          <cell r="K4965">
            <v>-0.38236055938299496</v>
          </cell>
          <cell r="S4965">
            <v>40</v>
          </cell>
        </row>
        <row r="4966">
          <cell r="K4966">
            <v>-0.2306783391975778</v>
          </cell>
          <cell r="S4966">
            <v>40</v>
          </cell>
        </row>
        <row r="4967">
          <cell r="K4967">
            <v>-1.2224268314094091</v>
          </cell>
          <cell r="S4967">
            <v>40</v>
          </cell>
        </row>
        <row r="4968">
          <cell r="K4968">
            <v>-21.253690935468896</v>
          </cell>
          <cell r="S4968">
            <v>40</v>
          </cell>
        </row>
        <row r="4969">
          <cell r="K4969">
            <v>-21.600079467651781</v>
          </cell>
          <cell r="S4969">
            <v>40</v>
          </cell>
        </row>
        <row r="4970">
          <cell r="K4970">
            <v>-0.62556609904523486</v>
          </cell>
          <cell r="S4970">
            <v>40</v>
          </cell>
        </row>
        <row r="4971">
          <cell r="K4971">
            <v>-0.47542705846771677</v>
          </cell>
          <cell r="S4971">
            <v>40</v>
          </cell>
        </row>
        <row r="4972">
          <cell r="K4972">
            <v>-20.815672733086387</v>
          </cell>
          <cell r="S4972">
            <v>40</v>
          </cell>
        </row>
        <row r="4973">
          <cell r="K4973">
            <v>-0.50196118814934487</v>
          </cell>
          <cell r="S4973">
            <v>40</v>
          </cell>
        </row>
        <row r="4974">
          <cell r="K4974">
            <v>-0.33597496520135411</v>
          </cell>
          <cell r="S4974">
            <v>40</v>
          </cell>
        </row>
        <row r="4975">
          <cell r="K4975">
            <v>-23.811921085092525</v>
          </cell>
          <cell r="S4975">
            <v>40</v>
          </cell>
        </row>
        <row r="4976">
          <cell r="K4976">
            <v>-0.39135077963977333</v>
          </cell>
          <cell r="S4976">
            <v>40</v>
          </cell>
        </row>
        <row r="4977">
          <cell r="K4977">
            <v>-0.19727880376885898</v>
          </cell>
          <cell r="S4977">
            <v>40</v>
          </cell>
        </row>
        <row r="4978">
          <cell r="K4978">
            <v>-43.110573048079644</v>
          </cell>
          <cell r="S4978">
            <v>40</v>
          </cell>
        </row>
        <row r="4979">
          <cell r="K4979">
            <v>-0.81360085557131523</v>
          </cell>
          <cell r="S4979">
            <v>40</v>
          </cell>
        </row>
        <row r="4980">
          <cell r="K4980">
            <v>-0.61891254289621878</v>
          </cell>
          <cell r="S4980">
            <v>40</v>
          </cell>
        </row>
        <row r="4981">
          <cell r="K4981">
            <v>-23.410755126563238</v>
          </cell>
          <cell r="S4981">
            <v>40</v>
          </cell>
        </row>
        <row r="4982">
          <cell r="K4982">
            <v>-1.8688410111517424</v>
          </cell>
          <cell r="S4982">
            <v>40</v>
          </cell>
        </row>
        <row r="4983">
          <cell r="K4983">
            <v>-1.941054367864562</v>
          </cell>
          <cell r="S4983">
            <v>40</v>
          </cell>
        </row>
        <row r="4984">
          <cell r="K4984">
            <v>-1.9787785218384886</v>
          </cell>
          <cell r="S4984">
            <v>40</v>
          </cell>
        </row>
        <row r="4985">
          <cell r="K4985">
            <v>-0.68207053711299359</v>
          </cell>
          <cell r="S4985">
            <v>40</v>
          </cell>
        </row>
        <row r="4986">
          <cell r="K4986">
            <v>-0.48470881196053056</v>
          </cell>
          <cell r="S4986">
            <v>40</v>
          </cell>
        </row>
        <row r="4987">
          <cell r="K4987">
            <v>-2.0433435660877843</v>
          </cell>
          <cell r="S4987">
            <v>40</v>
          </cell>
        </row>
        <row r="4988">
          <cell r="K4988">
            <v>-1.1425642683028971</v>
          </cell>
          <cell r="S4988">
            <v>40</v>
          </cell>
        </row>
        <row r="4989">
          <cell r="K4989">
            <v>-22.492067672867211</v>
          </cell>
          <cell r="S4989">
            <v>40</v>
          </cell>
        </row>
        <row r="4990">
          <cell r="K4990">
            <v>-22.69448069000261</v>
          </cell>
          <cell r="S4990">
            <v>40</v>
          </cell>
        </row>
        <row r="4991">
          <cell r="K4991">
            <v>-0.6416732847546498</v>
          </cell>
          <cell r="S4991">
            <v>40</v>
          </cell>
        </row>
        <row r="4992">
          <cell r="K4992">
            <v>-0.48783943046959527</v>
          </cell>
          <cell r="S4992">
            <v>40</v>
          </cell>
        </row>
        <row r="4993">
          <cell r="K4993">
            <v>-21.772009344387456</v>
          </cell>
          <cell r="S4993">
            <v>40</v>
          </cell>
        </row>
        <row r="4994">
          <cell r="K4994">
            <v>-0.50370251212336936</v>
          </cell>
          <cell r="S4994">
            <v>40</v>
          </cell>
        </row>
        <row r="4995">
          <cell r="K4995">
            <v>-25.00044294734743</v>
          </cell>
          <cell r="S4995">
            <v>40</v>
          </cell>
        </row>
        <row r="4996">
          <cell r="K4996">
            <v>-26.701120940030702</v>
          </cell>
          <cell r="S4996">
            <v>40</v>
          </cell>
        </row>
        <row r="4997">
          <cell r="K4997">
            <v>-0.39317028922722014</v>
          </cell>
          <cell r="S4997">
            <v>40</v>
          </cell>
        </row>
        <row r="4998">
          <cell r="K4998">
            <v>-28.514589051852703</v>
          </cell>
          <cell r="S4998">
            <v>40</v>
          </cell>
        </row>
        <row r="4999">
          <cell r="K4999">
            <v>-41.201504945096005</v>
          </cell>
          <cell r="S4999">
            <v>40</v>
          </cell>
        </row>
        <row r="5000">
          <cell r="K5000">
            <v>-0.75158279165304731</v>
          </cell>
          <cell r="S5000">
            <v>40</v>
          </cell>
        </row>
        <row r="5001">
          <cell r="K5001">
            <v>-0.53040127644937651</v>
          </cell>
          <cell r="S5001">
            <v>40</v>
          </cell>
        </row>
        <row r="5002">
          <cell r="K5002">
            <v>-18.992809808971426</v>
          </cell>
          <cell r="S5002">
            <v>40</v>
          </cell>
        </row>
        <row r="5003">
          <cell r="K5003">
            <v>5.4422950163532464</v>
          </cell>
          <cell r="S5003">
            <v>40</v>
          </cell>
        </row>
        <row r="5004">
          <cell r="K5004">
            <v>6.3951170482102757</v>
          </cell>
          <cell r="S5004">
            <v>40</v>
          </cell>
        </row>
        <row r="5005">
          <cell r="K5005">
            <v>-3.0040646485058038</v>
          </cell>
          <cell r="S5005">
            <v>40</v>
          </cell>
        </row>
        <row r="5006">
          <cell r="K5006">
            <v>-0.41102022774916069</v>
          </cell>
          <cell r="S5006">
            <v>40</v>
          </cell>
        </row>
        <row r="5007">
          <cell r="K5007">
            <v>-0.15868900644892689</v>
          </cell>
          <cell r="S5007">
            <v>40</v>
          </cell>
        </row>
        <row r="5008">
          <cell r="K5008">
            <v>-13.164244773362546</v>
          </cell>
          <cell r="S5008">
            <v>40</v>
          </cell>
        </row>
        <row r="5009">
          <cell r="K5009">
            <v>-1.2619588044003864</v>
          </cell>
          <cell r="S5009">
            <v>40</v>
          </cell>
        </row>
        <row r="5010">
          <cell r="K5010">
            <v>-17.67218062963169</v>
          </cell>
          <cell r="S5010">
            <v>40</v>
          </cell>
        </row>
        <row r="5011">
          <cell r="K5011">
            <v>-17.897449882292406</v>
          </cell>
          <cell r="S5011">
            <v>40</v>
          </cell>
        </row>
        <row r="5012">
          <cell r="K5012">
            <v>-0.56406324773776462</v>
          </cell>
          <cell r="S5012">
            <v>40</v>
          </cell>
        </row>
        <row r="5013">
          <cell r="K5013">
            <v>-0.38813301810149886</v>
          </cell>
          <cell r="S5013">
            <v>40</v>
          </cell>
        </row>
        <row r="5014">
          <cell r="K5014">
            <v>-16.915146718855294</v>
          </cell>
          <cell r="S5014">
            <v>40</v>
          </cell>
        </row>
        <row r="5015">
          <cell r="K5015">
            <v>-0.40527930015747948</v>
          </cell>
          <cell r="S5015">
            <v>40</v>
          </cell>
        </row>
        <row r="5016">
          <cell r="K5016">
            <v>-0.23158881683805752</v>
          </cell>
          <cell r="S5016">
            <v>40</v>
          </cell>
        </row>
        <row r="5017">
          <cell r="K5017">
            <v>-21.128018773187723</v>
          </cell>
          <cell r="S5017">
            <v>40</v>
          </cell>
        </row>
        <row r="5018">
          <cell r="K5018">
            <v>141.49632336963973</v>
          </cell>
          <cell r="S5018">
            <v>40</v>
          </cell>
        </row>
        <row r="5019">
          <cell r="K5019">
            <v>-21.622873432738118</v>
          </cell>
          <cell r="S5019">
            <v>40</v>
          </cell>
        </row>
        <row r="5020">
          <cell r="K5020">
            <v>-43.685368648527529</v>
          </cell>
          <cell r="S5020">
            <v>40</v>
          </cell>
        </row>
        <row r="5021">
          <cell r="K5021">
            <v>-0.75567901661019787</v>
          </cell>
          <cell r="S5021">
            <v>40</v>
          </cell>
        </row>
        <row r="5022">
          <cell r="K5022">
            <v>-0.75819223656634382</v>
          </cell>
          <cell r="S5022">
            <v>40</v>
          </cell>
        </row>
        <row r="5023">
          <cell r="K5023">
            <v>-0.53651570530126214</v>
          </cell>
          <cell r="S5023">
            <v>40</v>
          </cell>
        </row>
        <row r="5024">
          <cell r="K5024">
            <v>-0.53988813099121225</v>
          </cell>
          <cell r="S5024">
            <v>40</v>
          </cell>
        </row>
        <row r="5025">
          <cell r="K5025">
            <v>-19.435977375348198</v>
          </cell>
          <cell r="S5025">
            <v>40</v>
          </cell>
        </row>
        <row r="5026">
          <cell r="K5026">
            <v>-19.162593839052843</v>
          </cell>
          <cell r="S5026">
            <v>40</v>
          </cell>
        </row>
        <row r="5027">
          <cell r="K5027">
            <v>5.4215376767039363</v>
          </cell>
          <cell r="S5027">
            <v>40</v>
          </cell>
        </row>
        <row r="5028">
          <cell r="K5028">
            <v>5.1447893069940918</v>
          </cell>
          <cell r="S5028">
            <v>40</v>
          </cell>
        </row>
        <row r="5029">
          <cell r="K5029">
            <v>6.3738329118402302</v>
          </cell>
          <cell r="S5029">
            <v>40</v>
          </cell>
        </row>
        <row r="5030">
          <cell r="K5030">
            <v>6.0872361696243598</v>
          </cell>
          <cell r="S5030">
            <v>40</v>
          </cell>
        </row>
        <row r="5031">
          <cell r="K5031">
            <v>-3.0000511862592822</v>
          </cell>
          <cell r="S5031">
            <v>40</v>
          </cell>
        </row>
        <row r="5032">
          <cell r="K5032">
            <v>-2.9903914082252649</v>
          </cell>
          <cell r="S5032">
            <v>40</v>
          </cell>
        </row>
        <row r="5033">
          <cell r="K5033">
            <v>-0.40619923793803164</v>
          </cell>
          <cell r="S5033">
            <v>40</v>
          </cell>
        </row>
        <row r="5034">
          <cell r="K5034">
            <v>-0.44143169113194097</v>
          </cell>
          <cell r="S5034">
            <v>40</v>
          </cell>
        </row>
        <row r="5035">
          <cell r="K5035">
            <v>-0.16962309353047605</v>
          </cell>
          <cell r="S5035">
            <v>40</v>
          </cell>
        </row>
        <row r="5036">
          <cell r="K5036">
            <v>-0.1994002443840977</v>
          </cell>
          <cell r="S5036">
            <v>40</v>
          </cell>
        </row>
        <row r="5037">
          <cell r="K5037">
            <v>-13.46506857814172</v>
          </cell>
          <cell r="S5037">
            <v>40</v>
          </cell>
        </row>
        <row r="5038">
          <cell r="K5038">
            <v>-13.320638352529725</v>
          </cell>
          <cell r="S5038">
            <v>40</v>
          </cell>
        </row>
        <row r="5039">
          <cell r="K5039">
            <v>-1.2676562171613686</v>
          </cell>
          <cell r="S5039">
            <v>40</v>
          </cell>
        </row>
        <row r="5040">
          <cell r="K5040">
            <v>-1.2459203062788666</v>
          </cell>
          <cell r="S5040">
            <v>40</v>
          </cell>
        </row>
        <row r="5041">
          <cell r="K5041">
            <v>-18.041645534700319</v>
          </cell>
          <cell r="S5041">
            <v>40</v>
          </cell>
        </row>
        <row r="5042">
          <cell r="K5042">
            <v>-17.763152793912031</v>
          </cell>
          <cell r="S5042">
            <v>40</v>
          </cell>
        </row>
        <row r="5043">
          <cell r="K5043">
            <v>-18.24980091776742</v>
          </cell>
          <cell r="S5043">
            <v>40</v>
          </cell>
        </row>
        <row r="5044">
          <cell r="K5044">
            <v>-17.886177055582682</v>
          </cell>
          <cell r="S5044">
            <v>40</v>
          </cell>
        </row>
        <row r="5045">
          <cell r="K5045">
            <v>-0.56843029000429124</v>
          </cell>
          <cell r="S5045">
            <v>40</v>
          </cell>
        </row>
        <row r="5046">
          <cell r="K5046">
            <v>-0.58669374045740053</v>
          </cell>
          <cell r="S5046">
            <v>40</v>
          </cell>
        </row>
        <row r="5047">
          <cell r="K5047">
            <v>-0.39325387074886531</v>
          </cell>
          <cell r="S5047">
            <v>40</v>
          </cell>
        </row>
        <row r="5048">
          <cell r="K5048">
            <v>-0.4255096403897109</v>
          </cell>
          <cell r="S5048">
            <v>40</v>
          </cell>
        </row>
        <row r="5049">
          <cell r="K5049">
            <v>-17.22075143472955</v>
          </cell>
          <cell r="S5049">
            <v>40</v>
          </cell>
        </row>
        <row r="5050">
          <cell r="K5050">
            <v>-0.32281213527623331</v>
          </cell>
          <cell r="S5050">
            <v>40</v>
          </cell>
        </row>
        <row r="5051">
          <cell r="K5051">
            <v>-0.41173679407646352</v>
          </cell>
          <cell r="S5051">
            <v>40</v>
          </cell>
        </row>
        <row r="5052">
          <cell r="K5052">
            <v>-0.45128169132251295</v>
          </cell>
          <cell r="S5052">
            <v>40</v>
          </cell>
        </row>
        <row r="5053">
          <cell r="K5053">
            <v>-0.23466321952350802</v>
          </cell>
          <cell r="S5053">
            <v>40</v>
          </cell>
        </row>
        <row r="5054">
          <cell r="K5054">
            <v>-0.25576127567155998</v>
          </cell>
          <cell r="S5054">
            <v>40</v>
          </cell>
        </row>
        <row r="5055">
          <cell r="K5055">
            <v>-21.872196907117939</v>
          </cell>
          <cell r="S5055">
            <v>40</v>
          </cell>
        </row>
        <row r="5056">
          <cell r="K5056">
            <v>-19.77102375502983</v>
          </cell>
          <cell r="S5056">
            <v>40</v>
          </cell>
        </row>
        <row r="5057">
          <cell r="K5057">
            <v>147.74161631135979</v>
          </cell>
          <cell r="S5057">
            <v>40</v>
          </cell>
        </row>
        <row r="5058">
          <cell r="K5058">
            <v>-0.32328671164390155</v>
          </cell>
          <cell r="S5058">
            <v>40</v>
          </cell>
        </row>
        <row r="5059">
          <cell r="K5059">
            <v>-21.93857198927379</v>
          </cell>
          <cell r="S5059">
            <v>40</v>
          </cell>
        </row>
        <row r="5060">
          <cell r="K5060">
            <v>-20.464720246075071</v>
          </cell>
          <cell r="S5060">
            <v>40</v>
          </cell>
        </row>
        <row r="5061">
          <cell r="K5061">
            <v>-47.438972640614082</v>
          </cell>
          <cell r="S5061">
            <v>40</v>
          </cell>
        </row>
        <row r="5062">
          <cell r="K5062">
            <v>-28.026756695779035</v>
          </cell>
          <cell r="S5062">
            <v>40</v>
          </cell>
        </row>
        <row r="5063">
          <cell r="K5063">
            <v>-0.76454670482593245</v>
          </cell>
          <cell r="S5063">
            <v>40</v>
          </cell>
        </row>
        <row r="5064">
          <cell r="K5064">
            <v>-0.5469824864596381</v>
          </cell>
          <cell r="S5064">
            <v>40</v>
          </cell>
        </row>
        <row r="5065">
          <cell r="K5065">
            <v>-19.547983251411107</v>
          </cell>
          <cell r="S5065">
            <v>40</v>
          </cell>
        </row>
        <row r="5066">
          <cell r="K5066">
            <v>5.1883836882831877</v>
          </cell>
          <cell r="S5066">
            <v>40</v>
          </cell>
        </row>
        <row r="5067">
          <cell r="K5067">
            <v>6.2368729027889795</v>
          </cell>
          <cell r="S5067">
            <v>40</v>
          </cell>
        </row>
        <row r="5068">
          <cell r="K5068">
            <v>6.8544835975111162</v>
          </cell>
          <cell r="S5068">
            <v>40</v>
          </cell>
        </row>
        <row r="5069">
          <cell r="K5069">
            <v>-0.43238235532064967</v>
          </cell>
          <cell r="S5069">
            <v>40</v>
          </cell>
        </row>
        <row r="5070">
          <cell r="K5070">
            <v>-0.18252542407858921</v>
          </cell>
          <cell r="S5070">
            <v>40</v>
          </cell>
        </row>
        <row r="5071">
          <cell r="K5071">
            <v>-13.624885411452851</v>
          </cell>
          <cell r="S5071">
            <v>40</v>
          </cell>
        </row>
        <row r="5072">
          <cell r="K5072">
            <v>-1.2814939372589982</v>
          </cell>
          <cell r="S5072">
            <v>40</v>
          </cell>
        </row>
        <row r="5073">
          <cell r="K5073">
            <v>-18.141935931243172</v>
          </cell>
          <cell r="S5073">
            <v>40</v>
          </cell>
        </row>
        <row r="5074">
          <cell r="K5074">
            <v>-18.374744215785743</v>
          </cell>
          <cell r="S5074">
            <v>40</v>
          </cell>
        </row>
        <row r="5075">
          <cell r="K5075">
            <v>-0.57952373861680095</v>
          </cell>
          <cell r="S5075">
            <v>40</v>
          </cell>
        </row>
        <row r="5076">
          <cell r="K5076">
            <v>-0.40370551321937981</v>
          </cell>
          <cell r="S5076">
            <v>40</v>
          </cell>
        </row>
        <row r="5077">
          <cell r="K5077">
            <v>-17.198529178512231</v>
          </cell>
          <cell r="S5077">
            <v>40</v>
          </cell>
        </row>
        <row r="5078">
          <cell r="K5078">
            <v>-0.42583169785478064</v>
          </cell>
          <cell r="S5078">
            <v>40</v>
          </cell>
        </row>
        <row r="5079">
          <cell r="K5079">
            <v>-0.24448962715493741</v>
          </cell>
          <cell r="S5079">
            <v>40</v>
          </cell>
        </row>
        <row r="5080">
          <cell r="K5080">
            <v>-21.625537441633806</v>
          </cell>
          <cell r="S5080">
            <v>40</v>
          </cell>
        </row>
        <row r="5081">
          <cell r="K5081">
            <v>298.11517905138601</v>
          </cell>
          <cell r="S5081">
            <v>40</v>
          </cell>
        </row>
        <row r="5082">
          <cell r="K5082">
            <v>-22.07049515305993</v>
          </cell>
          <cell r="S5082">
            <v>40</v>
          </cell>
        </row>
        <row r="5083">
          <cell r="K5083">
            <v>-33.13679711586596</v>
          </cell>
          <cell r="S5083">
            <v>40</v>
          </cell>
        </row>
        <row r="5084">
          <cell r="K5084">
            <v>-0.88389898446888726</v>
          </cell>
          <cell r="S5084">
            <v>40</v>
          </cell>
        </row>
        <row r="5085">
          <cell r="K5085">
            <v>-0.68001029680786851</v>
          </cell>
          <cell r="S5085">
            <v>40</v>
          </cell>
        </row>
        <row r="5086">
          <cell r="K5086">
            <v>-0.5866737373555333</v>
          </cell>
          <cell r="S5086">
            <v>40</v>
          </cell>
        </row>
        <row r="5087">
          <cell r="K5087">
            <v>-2.4252359250734892</v>
          </cell>
          <cell r="S5087">
            <v>40</v>
          </cell>
        </row>
        <row r="5088">
          <cell r="K5088">
            <v>-2.5141792440098421</v>
          </cell>
          <cell r="S5088">
            <v>40</v>
          </cell>
        </row>
        <row r="5089">
          <cell r="K5089">
            <v>-2.5606124874744278</v>
          </cell>
          <cell r="S5089">
            <v>40</v>
          </cell>
        </row>
        <row r="5090">
          <cell r="K5090">
            <v>-0.648022962853259</v>
          </cell>
          <cell r="S5090">
            <v>40</v>
          </cell>
        </row>
        <row r="5091">
          <cell r="K5091">
            <v>-0.47698396682951116</v>
          </cell>
          <cell r="S5091">
            <v>40</v>
          </cell>
        </row>
        <row r="5092">
          <cell r="K5092">
            <v>-0.33430398244795395</v>
          </cell>
          <cell r="S5092">
            <v>40</v>
          </cell>
        </row>
        <row r="5093">
          <cell r="K5093">
            <v>-1.2703465413874733</v>
          </cell>
          <cell r="S5093">
            <v>40</v>
          </cell>
        </row>
        <row r="5094">
          <cell r="K5094">
            <v>-0.53581653300506926</v>
          </cell>
          <cell r="S5094">
            <v>40</v>
          </cell>
        </row>
        <row r="5095">
          <cell r="K5095">
            <v>-34.586104899146477</v>
          </cell>
          <cell r="S5095">
            <v>40</v>
          </cell>
        </row>
        <row r="5096">
          <cell r="K5096">
            <v>-0.75804055743970133</v>
          </cell>
          <cell r="S5096">
            <v>40</v>
          </cell>
        </row>
        <row r="5097">
          <cell r="K5097">
            <v>-0.58249825238202124</v>
          </cell>
          <cell r="S5097">
            <v>40</v>
          </cell>
        </row>
        <row r="5098">
          <cell r="K5098">
            <v>-0.42488736433096941</v>
          </cell>
          <cell r="S5098">
            <v>40</v>
          </cell>
        </row>
        <row r="5099">
          <cell r="K5099">
            <v>-0.67750632300236768</v>
          </cell>
          <cell r="S5099">
            <v>40</v>
          </cell>
        </row>
        <row r="5100">
          <cell r="K5100">
            <v>-0.40164277613496446</v>
          </cell>
          <cell r="S5100">
            <v>40</v>
          </cell>
        </row>
        <row r="5101">
          <cell r="K5101">
            <v>-58.038369549277228</v>
          </cell>
          <cell r="S5101">
            <v>40</v>
          </cell>
        </row>
        <row r="5102">
          <cell r="K5102">
            <v>-0.59126467046933906</v>
          </cell>
          <cell r="S5102">
            <v>40</v>
          </cell>
        </row>
        <row r="5103">
          <cell r="K5103">
            <v>-6.1920922210833347E-2</v>
          </cell>
          <cell r="S5103">
            <v>40</v>
          </cell>
        </row>
        <row r="5104">
          <cell r="K5104">
            <v>-113.35398636585985</v>
          </cell>
          <cell r="S5104">
            <v>35</v>
          </cell>
        </row>
        <row r="5105">
          <cell r="K5105">
            <v>-0.88035629205398502</v>
          </cell>
          <cell r="S5105">
            <v>40</v>
          </cell>
        </row>
        <row r="5106">
          <cell r="K5106">
            <v>-0.65564568072986795</v>
          </cell>
          <cell r="S5106">
            <v>40</v>
          </cell>
        </row>
        <row r="5107">
          <cell r="K5107">
            <v>-30.17445854870514</v>
          </cell>
          <cell r="S5107">
            <v>40</v>
          </cell>
        </row>
        <row r="5108">
          <cell r="K5108">
            <v>-2.3874143318004015</v>
          </cell>
          <cell r="S5108">
            <v>40</v>
          </cell>
        </row>
        <row r="5109">
          <cell r="K5109">
            <v>-2.4708097788085954</v>
          </cell>
          <cell r="S5109">
            <v>40</v>
          </cell>
        </row>
        <row r="5110">
          <cell r="K5110">
            <v>-2.5146036165176904</v>
          </cell>
          <cell r="S5110">
            <v>40</v>
          </cell>
        </row>
        <row r="5111">
          <cell r="K5111">
            <v>-0.63823223258945228</v>
          </cell>
          <cell r="S5111">
            <v>40</v>
          </cell>
        </row>
        <row r="5112">
          <cell r="K5112">
            <v>-0.44240183890805362</v>
          </cell>
          <cell r="S5112">
            <v>40</v>
          </cell>
        </row>
        <row r="5113">
          <cell r="K5113">
            <v>-0.28102173920027185</v>
          </cell>
          <cell r="S5113">
            <v>40</v>
          </cell>
        </row>
        <row r="5114">
          <cell r="K5114">
            <v>-1.2784851923729994</v>
          </cell>
          <cell r="S5114">
            <v>40</v>
          </cell>
        </row>
        <row r="5115">
          <cell r="K5115">
            <v>-28.686225587113018</v>
          </cell>
          <cell r="S5115">
            <v>40</v>
          </cell>
        </row>
        <row r="5116">
          <cell r="K5116">
            <v>-28.965967859024747</v>
          </cell>
          <cell r="S5116">
            <v>40</v>
          </cell>
        </row>
        <row r="5117">
          <cell r="K5117">
            <v>-0.71951140693764404</v>
          </cell>
          <cell r="S5117">
            <v>40</v>
          </cell>
        </row>
        <row r="5118">
          <cell r="K5118">
            <v>-0.51718396730409366</v>
          </cell>
          <cell r="S5118">
            <v>40</v>
          </cell>
        </row>
        <row r="5119">
          <cell r="K5119">
            <v>-0.39186300713655114</v>
          </cell>
          <cell r="S5119">
            <v>40</v>
          </cell>
        </row>
        <row r="5120">
          <cell r="K5120">
            <v>-0.58231735677174101</v>
          </cell>
          <cell r="S5120">
            <v>40</v>
          </cell>
        </row>
        <row r="5121">
          <cell r="K5121">
            <v>-35.448165121103472</v>
          </cell>
          <cell r="S5121">
            <v>40</v>
          </cell>
        </row>
        <row r="5122">
          <cell r="K5122">
            <v>-43.394805806033752</v>
          </cell>
          <cell r="S5122">
            <v>40</v>
          </cell>
        </row>
        <row r="5123">
          <cell r="K5123">
            <v>-0.49096438044746976</v>
          </cell>
          <cell r="S5123">
            <v>40</v>
          </cell>
        </row>
        <row r="5124">
          <cell r="K5124">
            <v>-7.9667518902145157E-2</v>
          </cell>
          <cell r="S5124">
            <v>40</v>
          </cell>
        </row>
        <row r="5125">
          <cell r="K5125">
            <v>-79.864457772147929</v>
          </cell>
          <cell r="S5125">
            <v>36</v>
          </cell>
        </row>
        <row r="5126">
          <cell r="K5126">
            <v>-0.83641397123580596</v>
          </cell>
          <cell r="S5126">
            <v>40</v>
          </cell>
        </row>
        <row r="5127">
          <cell r="K5127">
            <v>-0.60945902297437915</v>
          </cell>
          <cell r="S5127">
            <v>40</v>
          </cell>
        </row>
        <row r="5128">
          <cell r="K5128">
            <v>-27.193772966626462</v>
          </cell>
          <cell r="S5128">
            <v>40</v>
          </cell>
        </row>
        <row r="5129">
          <cell r="K5129">
            <v>-2.3397379777892198</v>
          </cell>
          <cell r="S5129">
            <v>40</v>
          </cell>
        </row>
        <row r="5130">
          <cell r="K5130">
            <v>-2.4069788655781217</v>
          </cell>
          <cell r="S5130">
            <v>40</v>
          </cell>
        </row>
        <row r="5131">
          <cell r="K5131">
            <v>-2.4519263117225383</v>
          </cell>
          <cell r="S5131">
            <v>40</v>
          </cell>
        </row>
        <row r="5132">
          <cell r="K5132">
            <v>-0.60086765321798608</v>
          </cell>
          <cell r="S5132">
            <v>40</v>
          </cell>
        </row>
        <row r="5133">
          <cell r="K5133">
            <v>-0.38840785267575012</v>
          </cell>
          <cell r="S5133">
            <v>40</v>
          </cell>
        </row>
        <row r="5134">
          <cell r="K5134">
            <v>-0.22142129059051169</v>
          </cell>
          <cell r="S5134">
            <v>40</v>
          </cell>
        </row>
        <row r="5135">
          <cell r="K5135">
            <v>-1.2762712836174395</v>
          </cell>
          <cell r="S5135">
            <v>40</v>
          </cell>
        </row>
        <row r="5136">
          <cell r="K5136">
            <v>-25.537560338590392</v>
          </cell>
          <cell r="S5136">
            <v>40</v>
          </cell>
        </row>
        <row r="5137">
          <cell r="K5137">
            <v>-25.976473331426785</v>
          </cell>
          <cell r="S5137">
            <v>40</v>
          </cell>
        </row>
        <row r="5138">
          <cell r="K5138">
            <v>-0.66995782401038972</v>
          </cell>
          <cell r="S5138">
            <v>40</v>
          </cell>
        </row>
        <row r="5139">
          <cell r="K5139">
            <v>-0.47294193245898586</v>
          </cell>
          <cell r="S5139">
            <v>40</v>
          </cell>
        </row>
        <row r="5140">
          <cell r="K5140">
            <v>-27.30285030537166</v>
          </cell>
          <cell r="S5140">
            <v>40</v>
          </cell>
        </row>
        <row r="5141">
          <cell r="K5141">
            <v>-0.52778506160491279</v>
          </cell>
          <cell r="S5141">
            <v>40</v>
          </cell>
        </row>
        <row r="5142">
          <cell r="K5142">
            <v>-0.31538457532081976</v>
          </cell>
          <cell r="S5142">
            <v>40</v>
          </cell>
        </row>
        <row r="5143">
          <cell r="K5143">
            <v>-34.957356404722063</v>
          </cell>
          <cell r="S5143">
            <v>40</v>
          </cell>
        </row>
        <row r="5144">
          <cell r="K5144">
            <v>158.98765108074218</v>
          </cell>
          <cell r="S5144">
            <v>40</v>
          </cell>
        </row>
        <row r="5145">
          <cell r="K5145">
            <v>-2.0557044164752965E-2</v>
          </cell>
          <cell r="S5145">
            <v>40</v>
          </cell>
        </row>
        <row r="5146">
          <cell r="K5146">
            <v>-54.44214526487751</v>
          </cell>
          <cell r="S5146">
            <v>38</v>
          </cell>
        </row>
        <row r="5147">
          <cell r="K5147">
            <v>-0.84707179407383282</v>
          </cell>
          <cell r="S5147">
            <v>40</v>
          </cell>
        </row>
        <row r="5148">
          <cell r="K5148">
            <v>-0.60909903100099949</v>
          </cell>
          <cell r="S5148">
            <v>40</v>
          </cell>
        </row>
        <row r="5149">
          <cell r="K5149">
            <v>-28.227713846317531</v>
          </cell>
          <cell r="S5149">
            <v>40</v>
          </cell>
        </row>
        <row r="5150">
          <cell r="K5150">
            <v>-1.9159698254114064</v>
          </cell>
          <cell r="S5150">
            <v>40</v>
          </cell>
        </row>
        <row r="5151">
          <cell r="K5151">
            <v>-1.9896639979033481</v>
          </cell>
          <cell r="S5151">
            <v>40</v>
          </cell>
        </row>
        <row r="5152">
          <cell r="K5152">
            <v>-2.0408067573726441</v>
          </cell>
          <cell r="S5152">
            <v>40</v>
          </cell>
        </row>
        <row r="5153">
          <cell r="K5153">
            <v>-0.71627248277569433</v>
          </cell>
          <cell r="S5153">
            <v>40</v>
          </cell>
        </row>
        <row r="5154">
          <cell r="K5154">
            <v>-0.49763599045494034</v>
          </cell>
          <cell r="S5154">
            <v>40</v>
          </cell>
        </row>
        <row r="5155">
          <cell r="K5155">
            <v>-2.0987183058063721</v>
          </cell>
          <cell r="S5155">
            <v>40</v>
          </cell>
        </row>
        <row r="5156">
          <cell r="K5156">
            <v>-1.2028060309461932</v>
          </cell>
          <cell r="S5156">
            <v>40</v>
          </cell>
        </row>
        <row r="5157">
          <cell r="K5157">
            <v>-26.92318443081307</v>
          </cell>
          <cell r="S5157">
            <v>40</v>
          </cell>
        </row>
        <row r="5158">
          <cell r="K5158">
            <v>-27.180882008536724</v>
          </cell>
          <cell r="S5158">
            <v>40</v>
          </cell>
        </row>
        <row r="5159">
          <cell r="K5159">
            <v>-0.68543889509251976</v>
          </cell>
          <cell r="S5159">
            <v>40</v>
          </cell>
        </row>
        <row r="5160">
          <cell r="K5160">
            <v>-0.48336236422458156</v>
          </cell>
          <cell r="S5160">
            <v>40</v>
          </cell>
        </row>
        <row r="5161">
          <cell r="K5161">
            <v>-30.058739351233399</v>
          </cell>
          <cell r="S5161">
            <v>40</v>
          </cell>
        </row>
        <row r="5162">
          <cell r="K5162">
            <v>-0.53441706016666124</v>
          </cell>
          <cell r="S5162">
            <v>40</v>
          </cell>
        </row>
        <row r="5163">
          <cell r="K5163">
            <v>-0.33419189658251758</v>
          </cell>
          <cell r="S5163">
            <v>40</v>
          </cell>
        </row>
        <row r="5164">
          <cell r="K5164">
            <v>-39.278818241550859</v>
          </cell>
          <cell r="S5164">
            <v>40</v>
          </cell>
        </row>
        <row r="5165">
          <cell r="K5165">
            <v>256.90481076250279</v>
          </cell>
          <cell r="S5165">
            <v>40</v>
          </cell>
        </row>
        <row r="5166">
          <cell r="K5166">
            <v>-6.283439302960972E-2</v>
          </cell>
          <cell r="S5166">
            <v>40</v>
          </cell>
        </row>
        <row r="5167">
          <cell r="K5167">
            <v>-49.291974792229439</v>
          </cell>
          <cell r="S5167">
            <v>38</v>
          </cell>
        </row>
        <row r="5168">
          <cell r="K5168">
            <v>-0.79276175058992981</v>
          </cell>
          <cell r="S5168">
            <v>40</v>
          </cell>
        </row>
        <row r="5169">
          <cell r="K5169">
            <v>-0.53580008881721664</v>
          </cell>
          <cell r="S5169">
            <v>40</v>
          </cell>
        </row>
        <row r="5170">
          <cell r="K5170">
            <v>-23.37471328623203</v>
          </cell>
          <cell r="S5170">
            <v>40</v>
          </cell>
        </row>
        <row r="5171">
          <cell r="K5171">
            <v>-2.8192767507555225</v>
          </cell>
          <cell r="S5171">
            <v>40</v>
          </cell>
        </row>
        <row r="5172">
          <cell r="K5172">
            <v>-2.923454551879435</v>
          </cell>
          <cell r="S5172">
            <v>40</v>
          </cell>
        </row>
        <row r="5173">
          <cell r="K5173">
            <v>-2.9877264771631378</v>
          </cell>
          <cell r="S5173">
            <v>40</v>
          </cell>
        </row>
        <row r="5174">
          <cell r="K5174">
            <v>-0.51399321608837745</v>
          </cell>
          <cell r="S5174">
            <v>40</v>
          </cell>
        </row>
        <row r="5175">
          <cell r="K5175">
            <v>-0.20209479060327018</v>
          </cell>
          <cell r="S5175">
            <v>40</v>
          </cell>
        </row>
        <row r="5176">
          <cell r="K5176">
            <v>-16.961425702114859</v>
          </cell>
          <cell r="S5176">
            <v>40</v>
          </cell>
        </row>
        <row r="5177">
          <cell r="K5177">
            <v>-1.3217647482249839</v>
          </cell>
          <cell r="S5177">
            <v>40</v>
          </cell>
        </row>
        <row r="5178">
          <cell r="K5178">
            <v>-21.790983033476731</v>
          </cell>
          <cell r="S5178">
            <v>40</v>
          </cell>
        </row>
        <row r="5179">
          <cell r="K5179">
            <v>-22.190224925731535</v>
          </cell>
          <cell r="S5179">
            <v>40</v>
          </cell>
        </row>
        <row r="5180">
          <cell r="K5180">
            <v>-0.616459273661221</v>
          </cell>
          <cell r="S5180">
            <v>40</v>
          </cell>
        </row>
        <row r="5181">
          <cell r="K5181">
            <v>-0.40174957194474209</v>
          </cell>
          <cell r="S5181">
            <v>40</v>
          </cell>
        </row>
        <row r="5182">
          <cell r="K5182">
            <v>-0.29085135584455685</v>
          </cell>
          <cell r="S5182">
            <v>40</v>
          </cell>
        </row>
        <row r="5183">
          <cell r="K5183">
            <v>-0.45774176293427693</v>
          </cell>
          <cell r="S5183">
            <v>40</v>
          </cell>
        </row>
        <row r="5184">
          <cell r="K5184">
            <v>-3.8721543590249381E-2</v>
          </cell>
          <cell r="S5184">
            <v>40</v>
          </cell>
        </row>
        <row r="5185">
          <cell r="K5185">
            <v>-28.440968413484576</v>
          </cell>
          <cell r="S5185">
            <v>40</v>
          </cell>
        </row>
        <row r="5186">
          <cell r="K5186">
            <v>3802.4279302892605</v>
          </cell>
          <cell r="S5186">
            <v>40</v>
          </cell>
        </row>
        <row r="5187">
          <cell r="K5187">
            <v>-29.1534317199187</v>
          </cell>
          <cell r="S5187">
            <v>40</v>
          </cell>
        </row>
        <row r="5188">
          <cell r="K5188">
            <v>-46.370491173557383</v>
          </cell>
          <cell r="S5188">
            <v>40</v>
          </cell>
        </row>
        <row r="5189">
          <cell r="K5189">
            <v>-0.79608438459779407</v>
          </cell>
          <cell r="S5189">
            <v>40</v>
          </cell>
        </row>
        <row r="5190">
          <cell r="K5190">
            <v>-0.80019049353445248</v>
          </cell>
          <cell r="S5190">
            <v>40</v>
          </cell>
        </row>
        <row r="5191">
          <cell r="K5191">
            <v>-0.5404330524376878</v>
          </cell>
          <cell r="S5191">
            <v>40</v>
          </cell>
        </row>
        <row r="5192">
          <cell r="K5192">
            <v>-0.55011207432917086</v>
          </cell>
          <cell r="S5192">
            <v>40</v>
          </cell>
        </row>
        <row r="5193">
          <cell r="K5193">
            <v>-23.850918401042623</v>
          </cell>
          <cell r="S5193">
            <v>40</v>
          </cell>
        </row>
        <row r="5194">
          <cell r="K5194">
            <v>-23.902807280445618</v>
          </cell>
          <cell r="S5194">
            <v>40</v>
          </cell>
        </row>
        <row r="5195">
          <cell r="K5195">
            <v>-2.8149505146229554</v>
          </cell>
          <cell r="S5195">
            <v>40</v>
          </cell>
        </row>
        <row r="5196">
          <cell r="K5196">
            <v>-2.8412373281599619</v>
          </cell>
          <cell r="S5196">
            <v>40</v>
          </cell>
        </row>
        <row r="5197">
          <cell r="K5197">
            <v>-2.9249426513076533</v>
          </cell>
          <cell r="S5197">
            <v>40</v>
          </cell>
        </row>
        <row r="5198">
          <cell r="K5198">
            <v>-2.962070754788424</v>
          </cell>
          <cell r="S5198">
            <v>40</v>
          </cell>
        </row>
        <row r="5199">
          <cell r="K5199">
            <v>-2.9978509179336785</v>
          </cell>
          <cell r="S5199">
            <v>40</v>
          </cell>
        </row>
        <row r="5200">
          <cell r="K5200">
            <v>-3.0338116377922062</v>
          </cell>
          <cell r="S5200">
            <v>40</v>
          </cell>
        </row>
        <row r="5201">
          <cell r="K5201">
            <v>-0.52243991994100147</v>
          </cell>
          <cell r="S5201">
            <v>40</v>
          </cell>
        </row>
        <row r="5202">
          <cell r="K5202">
            <v>-0.51738107873431249</v>
          </cell>
          <cell r="S5202">
            <v>40</v>
          </cell>
        </row>
        <row r="5203">
          <cell r="K5203">
            <v>-0.20452498375836231</v>
          </cell>
          <cell r="S5203">
            <v>40</v>
          </cell>
        </row>
        <row r="5204">
          <cell r="K5204">
            <v>-0.20413726454917897</v>
          </cell>
          <cell r="S5204">
            <v>40</v>
          </cell>
        </row>
        <row r="5205">
          <cell r="K5205">
            <v>-17.33943420233815</v>
          </cell>
          <cell r="S5205">
            <v>40</v>
          </cell>
        </row>
        <row r="5206">
          <cell r="K5206">
            <v>-17.079327782516572</v>
          </cell>
          <cell r="S5206">
            <v>40</v>
          </cell>
        </row>
        <row r="5207">
          <cell r="K5207">
            <v>-1.3238667523920993</v>
          </cell>
          <cell r="S5207">
            <v>40</v>
          </cell>
        </row>
        <row r="5208">
          <cell r="K5208">
            <v>-1.3129791065505125</v>
          </cell>
          <cell r="S5208">
            <v>40</v>
          </cell>
        </row>
        <row r="5209">
          <cell r="K5209">
            <v>-22.266810032003075</v>
          </cell>
          <cell r="S5209">
            <v>40</v>
          </cell>
        </row>
        <row r="5210">
          <cell r="K5210">
            <v>-21.899511455466712</v>
          </cell>
          <cell r="S5210">
            <v>40</v>
          </cell>
        </row>
        <row r="5211">
          <cell r="K5211">
            <v>-22.647171710893122</v>
          </cell>
          <cell r="S5211">
            <v>40</v>
          </cell>
        </row>
        <row r="5212">
          <cell r="K5212">
            <v>-22.241715086336281</v>
          </cell>
          <cell r="S5212">
            <v>40</v>
          </cell>
        </row>
        <row r="5213">
          <cell r="K5213">
            <v>-0.62111588284356811</v>
          </cell>
          <cell r="S5213">
            <v>40</v>
          </cell>
        </row>
        <row r="5214">
          <cell r="K5214">
            <v>-0.64063262772175833</v>
          </cell>
          <cell r="S5214">
            <v>40</v>
          </cell>
        </row>
        <row r="5215">
          <cell r="K5215">
            <v>-0.40599202125954426</v>
          </cell>
          <cell r="S5215">
            <v>40</v>
          </cell>
        </row>
        <row r="5216">
          <cell r="K5216">
            <v>-0.43454480188041783</v>
          </cell>
          <cell r="S5216">
            <v>40</v>
          </cell>
        </row>
        <row r="5217">
          <cell r="K5217">
            <v>-0.29496571538481237</v>
          </cell>
          <cell r="S5217">
            <v>40</v>
          </cell>
        </row>
        <row r="5218">
          <cell r="K5218">
            <v>-22.54816950224572</v>
          </cell>
          <cell r="S5218">
            <v>40</v>
          </cell>
        </row>
        <row r="5219">
          <cell r="K5219">
            <v>-0.46413665721926495</v>
          </cell>
          <cell r="S5219">
            <v>40</v>
          </cell>
        </row>
        <row r="5220">
          <cell r="K5220">
            <v>-0.49172613372616197</v>
          </cell>
          <cell r="S5220">
            <v>40</v>
          </cell>
        </row>
        <row r="5221">
          <cell r="K5221">
            <v>-3.3420130667827827E-2</v>
          </cell>
          <cell r="S5221">
            <v>40</v>
          </cell>
        </row>
        <row r="5222">
          <cell r="K5222">
            <v>-0.276902378315592</v>
          </cell>
          <cell r="S5222">
            <v>40</v>
          </cell>
        </row>
        <row r="5223">
          <cell r="K5223">
            <v>-28.2930342179557</v>
          </cell>
          <cell r="S5223">
            <v>40</v>
          </cell>
        </row>
        <row r="5224">
          <cell r="K5224">
            <v>-29.821672760861826</v>
          </cell>
          <cell r="S5224">
            <v>40</v>
          </cell>
        </row>
        <row r="5225">
          <cell r="K5225">
            <v>285.423900077121</v>
          </cell>
          <cell r="S5225">
            <v>40</v>
          </cell>
        </row>
        <row r="5226">
          <cell r="K5226">
            <v>3811.7233163277037</v>
          </cell>
          <cell r="S5226">
            <v>40</v>
          </cell>
        </row>
        <row r="5227">
          <cell r="K5227">
            <v>-28.925935173456224</v>
          </cell>
          <cell r="S5227">
            <v>40</v>
          </cell>
        </row>
        <row r="5228">
          <cell r="K5228">
            <v>-29.927231505701783</v>
          </cell>
          <cell r="S5228">
            <v>40</v>
          </cell>
        </row>
        <row r="5229">
          <cell r="K5229">
            <v>-45.90862982628137</v>
          </cell>
          <cell r="S5229">
            <v>40</v>
          </cell>
        </row>
        <row r="5230">
          <cell r="K5230">
            <v>-48.757642681183739</v>
          </cell>
          <cell r="S5230">
            <v>40</v>
          </cell>
        </row>
        <row r="5231">
          <cell r="K5231">
            <v>-0.80396956369664385</v>
          </cell>
          <cell r="S5231">
            <v>40</v>
          </cell>
        </row>
        <row r="5232">
          <cell r="K5232">
            <v>-0.55311560557464989</v>
          </cell>
          <cell r="S5232">
            <v>40</v>
          </cell>
        </row>
        <row r="5233">
          <cell r="K5233">
            <v>-23.960397116207311</v>
          </cell>
          <cell r="S5233">
            <v>40</v>
          </cell>
        </row>
        <row r="5234">
          <cell r="K5234">
            <v>-2.8041793349438549</v>
          </cell>
          <cell r="S5234">
            <v>40</v>
          </cell>
        </row>
        <row r="5235">
          <cell r="K5235">
            <v>-2.946407171349525</v>
          </cell>
          <cell r="S5235">
            <v>40</v>
          </cell>
        </row>
        <row r="5236">
          <cell r="K5236">
            <v>-2.9698394012173002</v>
          </cell>
          <cell r="S5236">
            <v>40</v>
          </cell>
        </row>
        <row r="5237">
          <cell r="K5237">
            <v>-0.52963873669291195</v>
          </cell>
          <cell r="S5237">
            <v>40</v>
          </cell>
        </row>
        <row r="5238">
          <cell r="K5238">
            <v>-0.22331494005839847</v>
          </cell>
          <cell r="S5238">
            <v>40</v>
          </cell>
        </row>
        <row r="5239">
          <cell r="K5239">
            <v>-17.589241009702775</v>
          </cell>
          <cell r="S5239">
            <v>40</v>
          </cell>
        </row>
        <row r="5240">
          <cell r="K5240">
            <v>-1.3350076079451427</v>
          </cell>
          <cell r="S5240">
            <v>40</v>
          </cell>
        </row>
        <row r="5241">
          <cell r="K5241">
            <v>-22.517011224024092</v>
          </cell>
          <cell r="S5241">
            <v>40</v>
          </cell>
        </row>
        <row r="5242">
          <cell r="K5242">
            <v>-22.831101759636727</v>
          </cell>
          <cell r="S5242">
            <v>40</v>
          </cell>
        </row>
        <row r="5243">
          <cell r="K5243">
            <v>-0.63379718011221853</v>
          </cell>
          <cell r="S5243">
            <v>40</v>
          </cell>
        </row>
        <row r="5244">
          <cell r="K5244">
            <v>-0.42017806152984816</v>
          </cell>
          <cell r="S5244">
            <v>40</v>
          </cell>
        </row>
        <row r="5245">
          <cell r="K5245">
            <v>-0.30658348244165817</v>
          </cell>
          <cell r="S5245">
            <v>40</v>
          </cell>
        </row>
        <row r="5246">
          <cell r="K5246">
            <v>-0.477547790309928</v>
          </cell>
          <cell r="S5246">
            <v>40</v>
          </cell>
        </row>
        <row r="5247">
          <cell r="K5247">
            <v>-0.25311785945789078</v>
          </cell>
          <cell r="S5247">
            <v>40</v>
          </cell>
        </row>
        <row r="5248">
          <cell r="K5248">
            <v>-28.389130777090283</v>
          </cell>
          <cell r="S5248">
            <v>40</v>
          </cell>
        </row>
        <row r="5249">
          <cell r="K5249">
            <v>276.94630289542096</v>
          </cell>
          <cell r="S5249">
            <v>40</v>
          </cell>
        </row>
        <row r="5250">
          <cell r="K5250">
            <v>-28.157828342766759</v>
          </cell>
          <cell r="S5250">
            <v>40</v>
          </cell>
        </row>
        <row r="5251">
          <cell r="K5251">
            <v>-43.540674517767762</v>
          </cell>
          <cell r="S5251">
            <v>40</v>
          </cell>
        </row>
        <row r="5252">
          <cell r="K5252">
            <v>-0.87091335670527659</v>
          </cell>
          <cell r="S5252">
            <v>40</v>
          </cell>
        </row>
        <row r="5253">
          <cell r="K5253">
            <v>-0.63281287127617325</v>
          </cell>
          <cell r="S5253">
            <v>40</v>
          </cell>
        </row>
        <row r="5254">
          <cell r="K5254">
            <v>-0.61047805345421435</v>
          </cell>
          <cell r="S5254">
            <v>40</v>
          </cell>
        </row>
        <row r="5255">
          <cell r="K5255">
            <v>-2.4462257948038095</v>
          </cell>
          <cell r="S5255">
            <v>40</v>
          </cell>
        </row>
        <row r="5256">
          <cell r="K5256">
            <v>-2.5435664049675548</v>
          </cell>
          <cell r="S5256">
            <v>40</v>
          </cell>
        </row>
        <row r="5257">
          <cell r="K5257">
            <v>-2.5888637145540936</v>
          </cell>
          <cell r="S5257">
            <v>40</v>
          </cell>
        </row>
        <row r="5258">
          <cell r="K5258">
            <v>-0.62865385069384849</v>
          </cell>
          <cell r="S5258">
            <v>40</v>
          </cell>
        </row>
        <row r="5259">
          <cell r="K5259">
            <v>-0.42186290912049046</v>
          </cell>
          <cell r="S5259">
            <v>40</v>
          </cell>
        </row>
        <row r="5260">
          <cell r="K5260">
            <v>-0.26290032952119519</v>
          </cell>
          <cell r="S5260">
            <v>40</v>
          </cell>
        </row>
        <row r="5261">
          <cell r="K5261">
            <v>-1.2760567043899815</v>
          </cell>
          <cell r="S5261">
            <v>40</v>
          </cell>
        </row>
        <row r="5262">
          <cell r="K5262">
            <v>-0.47315077801610073</v>
          </cell>
          <cell r="S5262">
            <v>40</v>
          </cell>
        </row>
        <row r="5263">
          <cell r="K5263">
            <v>-35.788903508268632</v>
          </cell>
          <cell r="S5263">
            <v>40</v>
          </cell>
        </row>
        <row r="5264">
          <cell r="K5264">
            <v>-0.74945091299419353</v>
          </cell>
          <cell r="S5264">
            <v>40</v>
          </cell>
        </row>
        <row r="5265">
          <cell r="K5265">
            <v>-0.5223998855776234</v>
          </cell>
          <cell r="S5265">
            <v>40</v>
          </cell>
        </row>
        <row r="5266">
          <cell r="K5266">
            <v>-45.763312796067957</v>
          </cell>
          <cell r="S5266">
            <v>40</v>
          </cell>
        </row>
        <row r="5267">
          <cell r="K5267">
            <v>-0.66597905823155912</v>
          </cell>
          <cell r="S5267">
            <v>40</v>
          </cell>
        </row>
        <row r="5268">
          <cell r="K5268">
            <v>-3.7554206884610614E-2</v>
          </cell>
          <cell r="S5268">
            <v>40</v>
          </cell>
        </row>
        <row r="5269">
          <cell r="K5269">
            <v>-72.718472807897399</v>
          </cell>
          <cell r="S5269">
            <v>40</v>
          </cell>
        </row>
        <row r="5270">
          <cell r="K5270">
            <v>-0.57373783243728094</v>
          </cell>
          <cell r="S5270">
            <v>40</v>
          </cell>
        </row>
        <row r="5271">
          <cell r="K5271">
            <v>-4.6244431441024633E-3</v>
          </cell>
          <cell r="S5271">
            <v>40</v>
          </cell>
        </row>
        <row r="5272">
          <cell r="K5272">
            <v>-144.27431810196555</v>
          </cell>
          <cell r="S5272">
            <v>31</v>
          </cell>
        </row>
        <row r="5273">
          <cell r="K5273">
            <v>-0.86435401489116936</v>
          </cell>
          <cell r="S5273">
            <v>40</v>
          </cell>
        </row>
        <row r="5274">
          <cell r="K5274">
            <v>-0.60633449748463075</v>
          </cell>
          <cell r="S5274">
            <v>40</v>
          </cell>
        </row>
        <row r="5275">
          <cell r="K5275">
            <v>-31.804770282634681</v>
          </cell>
          <cell r="S5275">
            <v>40</v>
          </cell>
        </row>
        <row r="5276">
          <cell r="K5276">
            <v>-2.4040348391862092</v>
          </cell>
          <cell r="S5276">
            <v>40</v>
          </cell>
        </row>
        <row r="5277">
          <cell r="K5277">
            <v>-2.4873312526403271</v>
          </cell>
          <cell r="S5277">
            <v>40</v>
          </cell>
        </row>
        <row r="5278">
          <cell r="K5278">
            <v>-2.5413379777846639</v>
          </cell>
          <cell r="S5278">
            <v>40</v>
          </cell>
        </row>
        <row r="5279">
          <cell r="K5279">
            <v>-0.62092918573666378</v>
          </cell>
          <cell r="S5279">
            <v>40</v>
          </cell>
        </row>
        <row r="5280">
          <cell r="K5280">
            <v>-0.38300770881887553</v>
          </cell>
          <cell r="S5280">
            <v>40</v>
          </cell>
        </row>
        <row r="5281">
          <cell r="K5281">
            <v>-0.20305271216533019</v>
          </cell>
          <cell r="S5281">
            <v>40</v>
          </cell>
        </row>
        <row r="5282">
          <cell r="K5282">
            <v>-1.2850049716039207</v>
          </cell>
          <cell r="S5282">
            <v>40</v>
          </cell>
        </row>
        <row r="5283">
          <cell r="K5283">
            <v>-29.386691723200531</v>
          </cell>
          <cell r="S5283">
            <v>40</v>
          </cell>
        </row>
        <row r="5284">
          <cell r="K5284">
            <v>-29.963992547282128</v>
          </cell>
          <cell r="S5284">
            <v>40</v>
          </cell>
        </row>
        <row r="5285">
          <cell r="K5285">
            <v>-0.70473136902735201</v>
          </cell>
          <cell r="S5285">
            <v>40</v>
          </cell>
        </row>
        <row r="5286">
          <cell r="K5286">
            <v>-0.46793356359168847</v>
          </cell>
          <cell r="S5286">
            <v>40</v>
          </cell>
        </row>
        <row r="5287">
          <cell r="K5287">
            <v>-34.667315843211043</v>
          </cell>
          <cell r="S5287">
            <v>40</v>
          </cell>
        </row>
        <row r="5288">
          <cell r="K5288">
            <v>-0.56874623920388745</v>
          </cell>
          <cell r="S5288">
            <v>40</v>
          </cell>
        </row>
        <row r="5289">
          <cell r="K5289">
            <v>-0.31953349649612567</v>
          </cell>
          <cell r="S5289">
            <v>40</v>
          </cell>
        </row>
        <row r="5290">
          <cell r="K5290">
            <v>-55.527715873305432</v>
          </cell>
          <cell r="S5290">
            <v>40</v>
          </cell>
        </row>
        <row r="5291">
          <cell r="K5291">
            <v>-0.47847870930488545</v>
          </cell>
          <cell r="S5291">
            <v>40</v>
          </cell>
        </row>
        <row r="5292">
          <cell r="K5292">
            <v>-54.336502533153606</v>
          </cell>
          <cell r="S5292">
            <v>40</v>
          </cell>
        </row>
        <row r="5293">
          <cell r="K5293">
            <v>-106.91746504958475</v>
          </cell>
          <cell r="S5293">
            <v>32</v>
          </cell>
        </row>
        <row r="5294">
          <cell r="K5294">
            <v>-0.82507289603187628</v>
          </cell>
          <cell r="S5294">
            <v>40</v>
          </cell>
        </row>
        <row r="5295">
          <cell r="K5295">
            <v>-26.87586994835231</v>
          </cell>
          <cell r="S5295">
            <v>40</v>
          </cell>
        </row>
        <row r="5296">
          <cell r="K5296">
            <v>-28.895523799908407</v>
          </cell>
          <cell r="S5296">
            <v>40</v>
          </cell>
        </row>
        <row r="5297">
          <cell r="K5297">
            <v>-2.340629425006818</v>
          </cell>
          <cell r="S5297">
            <v>40</v>
          </cell>
        </row>
        <row r="5298">
          <cell r="K5298">
            <v>-2.4166942789075518</v>
          </cell>
          <cell r="S5298">
            <v>40</v>
          </cell>
        </row>
        <row r="5299">
          <cell r="K5299">
            <v>-2.4680556813444117</v>
          </cell>
          <cell r="S5299">
            <v>40</v>
          </cell>
        </row>
        <row r="5300">
          <cell r="K5300">
            <v>-0.59095298728188606</v>
          </cell>
          <cell r="S5300">
            <v>40</v>
          </cell>
        </row>
        <row r="5301">
          <cell r="K5301">
            <v>-0.34135489840911959</v>
          </cell>
          <cell r="S5301">
            <v>40</v>
          </cell>
        </row>
        <row r="5302">
          <cell r="K5302">
            <v>-21.940006554722</v>
          </cell>
          <cell r="S5302">
            <v>40</v>
          </cell>
        </row>
        <row r="5303">
          <cell r="K5303">
            <v>-1.2766755585240972</v>
          </cell>
          <cell r="S5303">
            <v>40</v>
          </cell>
        </row>
        <row r="5304">
          <cell r="K5304">
            <v>-26.574583920312385</v>
          </cell>
          <cell r="S5304">
            <v>40</v>
          </cell>
        </row>
        <row r="5305">
          <cell r="K5305">
            <v>-27.268173288733351</v>
          </cell>
          <cell r="S5305">
            <v>40</v>
          </cell>
        </row>
        <row r="5306">
          <cell r="K5306">
            <v>-0.66000682298184898</v>
          </cell>
          <cell r="S5306">
            <v>40</v>
          </cell>
        </row>
        <row r="5307">
          <cell r="K5307">
            <v>-0.43678475450922688</v>
          </cell>
          <cell r="S5307">
            <v>40</v>
          </cell>
        </row>
        <row r="5308">
          <cell r="K5308">
            <v>-28.699210829473003</v>
          </cell>
          <cell r="S5308">
            <v>40</v>
          </cell>
        </row>
        <row r="5309">
          <cell r="K5309">
            <v>-0.5183318766548779</v>
          </cell>
          <cell r="S5309">
            <v>40</v>
          </cell>
        </row>
        <row r="5310">
          <cell r="K5310">
            <v>-33.42895374616181</v>
          </cell>
          <cell r="S5310">
            <v>40</v>
          </cell>
        </row>
        <row r="5311">
          <cell r="K5311">
            <v>-36.348200484022051</v>
          </cell>
          <cell r="S5311">
            <v>40</v>
          </cell>
        </row>
        <row r="5312">
          <cell r="K5312">
            <v>4432.4354206308026</v>
          </cell>
          <cell r="S5312">
            <v>40</v>
          </cell>
        </row>
        <row r="5313">
          <cell r="K5313">
            <v>-40.167529553427407</v>
          </cell>
          <cell r="S5313">
            <v>40</v>
          </cell>
        </row>
        <row r="5314">
          <cell r="K5314">
            <v>-85.999638943431052</v>
          </cell>
          <cell r="S5314">
            <v>34</v>
          </cell>
        </row>
        <row r="5315">
          <cell r="K5315">
            <v>-0.83678303180336666</v>
          </cell>
          <cell r="S5315">
            <v>40</v>
          </cell>
        </row>
        <row r="5316">
          <cell r="K5316">
            <v>-0.57501024428182945</v>
          </cell>
          <cell r="S5316">
            <v>40</v>
          </cell>
        </row>
        <row r="5317">
          <cell r="K5317">
            <v>-30.320544489062545</v>
          </cell>
          <cell r="S5317">
            <v>40</v>
          </cell>
        </row>
        <row r="5318">
          <cell r="K5318">
            <v>-1.9182616678754674</v>
          </cell>
          <cell r="S5318">
            <v>40</v>
          </cell>
        </row>
        <row r="5319">
          <cell r="K5319">
            <v>-2.0136120917135916</v>
          </cell>
          <cell r="S5319">
            <v>40</v>
          </cell>
        </row>
        <row r="5320">
          <cell r="K5320">
            <v>-2.0713736948606716</v>
          </cell>
          <cell r="S5320">
            <v>40</v>
          </cell>
        </row>
        <row r="5321">
          <cell r="K5321">
            <v>-0.70299872442968148</v>
          </cell>
          <cell r="S5321">
            <v>40</v>
          </cell>
        </row>
        <row r="5322">
          <cell r="K5322">
            <v>-0.43977030623657642</v>
          </cell>
          <cell r="S5322">
            <v>40</v>
          </cell>
        </row>
        <row r="5323">
          <cell r="K5323">
            <v>-2.1295487929731003</v>
          </cell>
          <cell r="S5323">
            <v>40</v>
          </cell>
        </row>
        <row r="5324">
          <cell r="K5324">
            <v>-1.2057738692887678</v>
          </cell>
          <cell r="S5324">
            <v>40</v>
          </cell>
        </row>
        <row r="5325">
          <cell r="K5325">
            <v>-27.906670537109672</v>
          </cell>
          <cell r="S5325">
            <v>40</v>
          </cell>
        </row>
        <row r="5326">
          <cell r="K5326">
            <v>-28.581498216209788</v>
          </cell>
          <cell r="S5326">
            <v>40</v>
          </cell>
        </row>
        <row r="5327">
          <cell r="K5327">
            <v>-0.67694742968589494</v>
          </cell>
          <cell r="S5327">
            <v>40</v>
          </cell>
        </row>
        <row r="5328">
          <cell r="K5328">
            <v>-0.44715345407747126</v>
          </cell>
          <cell r="S5328">
            <v>40</v>
          </cell>
        </row>
        <row r="5329">
          <cell r="K5329">
            <v>-30.266085436784444</v>
          </cell>
          <cell r="S5329">
            <v>40</v>
          </cell>
        </row>
        <row r="5330">
          <cell r="K5330">
            <v>-0.52452539630432948</v>
          </cell>
          <cell r="S5330">
            <v>40</v>
          </cell>
        </row>
        <row r="5331">
          <cell r="K5331">
            <v>-0.10322670687420785</v>
          </cell>
          <cell r="S5331">
            <v>40</v>
          </cell>
        </row>
        <row r="5332">
          <cell r="K5332">
            <v>-46.364506465230356</v>
          </cell>
          <cell r="S5332">
            <v>40</v>
          </cell>
        </row>
        <row r="5333">
          <cell r="K5333">
            <v>290.58694445286278</v>
          </cell>
          <cell r="S5333">
            <v>40</v>
          </cell>
        </row>
        <row r="5334">
          <cell r="K5334">
            <v>-44.435086763245543</v>
          </cell>
          <cell r="S5334">
            <v>40</v>
          </cell>
        </row>
        <row r="5335">
          <cell r="K5335">
            <v>-88.332716608508619</v>
          </cell>
          <cell r="S5335">
            <v>34</v>
          </cell>
        </row>
        <row r="5336">
          <cell r="K5336">
            <v>-0.78285963857795804</v>
          </cell>
          <cell r="S5336">
            <v>40</v>
          </cell>
        </row>
        <row r="5337">
          <cell r="K5337">
            <v>-0.49454463771724383</v>
          </cell>
          <cell r="S5337">
            <v>40</v>
          </cell>
        </row>
        <row r="5338">
          <cell r="K5338">
            <v>-24.835452967626178</v>
          </cell>
          <cell r="S5338">
            <v>40</v>
          </cell>
        </row>
        <row r="5339">
          <cell r="K5339">
            <v>-2.8187065773415627</v>
          </cell>
          <cell r="S5339">
            <v>40</v>
          </cell>
        </row>
        <row r="5340">
          <cell r="K5340">
            <v>-2.938966700224964</v>
          </cell>
          <cell r="S5340">
            <v>40</v>
          </cell>
        </row>
        <row r="5341">
          <cell r="K5341">
            <v>-3.0187255186237238</v>
          </cell>
          <cell r="S5341">
            <v>40</v>
          </cell>
        </row>
        <row r="5342">
          <cell r="K5342">
            <v>-0.50702782448120309</v>
          </cell>
          <cell r="S5342">
            <v>40</v>
          </cell>
        </row>
        <row r="5343">
          <cell r="K5343">
            <v>-0.1597126593202543</v>
          </cell>
          <cell r="S5343">
            <v>40</v>
          </cell>
        </row>
        <row r="5344">
          <cell r="K5344">
            <v>-17.828806760913828</v>
          </cell>
          <cell r="S5344">
            <v>40</v>
          </cell>
        </row>
        <row r="5345">
          <cell r="K5345">
            <v>-1.3240868457222255</v>
          </cell>
          <cell r="S5345">
            <v>40</v>
          </cell>
        </row>
        <row r="5346">
          <cell r="K5346">
            <v>-22.917993480091361</v>
          </cell>
          <cell r="S5346">
            <v>40</v>
          </cell>
        </row>
        <row r="5347">
          <cell r="K5347">
            <v>-23.528187000864186</v>
          </cell>
          <cell r="S5347">
            <v>40</v>
          </cell>
        </row>
        <row r="5348">
          <cell r="K5348">
            <v>-0.60750193582428935</v>
          </cell>
          <cell r="S5348">
            <v>40</v>
          </cell>
        </row>
        <row r="5349">
          <cell r="K5349">
            <v>-0.36837228720475507</v>
          </cell>
          <cell r="S5349">
            <v>40</v>
          </cell>
        </row>
        <row r="5350">
          <cell r="K5350">
            <v>-0.23848732801871159</v>
          </cell>
          <cell r="S5350">
            <v>40</v>
          </cell>
        </row>
        <row r="5351">
          <cell r="K5351">
            <v>-0.44962924023976125</v>
          </cell>
          <cell r="S5351">
            <v>40</v>
          </cell>
        </row>
        <row r="5352">
          <cell r="K5352">
            <v>-24.1644052810707</v>
          </cell>
          <cell r="S5352">
            <v>40</v>
          </cell>
        </row>
        <row r="5353">
          <cell r="K5353">
            <v>-33.977429645314629</v>
          </cell>
          <cell r="S5353">
            <v>40</v>
          </cell>
        </row>
        <row r="5354">
          <cell r="K5354">
            <v>3889.4788039744381</v>
          </cell>
          <cell r="S5354">
            <v>40</v>
          </cell>
        </row>
        <row r="5355">
          <cell r="K5355">
            <v>-33.502638471911261</v>
          </cell>
          <cell r="S5355">
            <v>40</v>
          </cell>
        </row>
        <row r="5356">
          <cell r="K5356">
            <v>-64.610836694686057</v>
          </cell>
          <cell r="S5356">
            <v>36</v>
          </cell>
        </row>
        <row r="5357">
          <cell r="K5357">
            <v>-0.78674141030390687</v>
          </cell>
          <cell r="S5357">
            <v>40</v>
          </cell>
        </row>
        <row r="5358">
          <cell r="K5358">
            <v>-0.7912784845191061</v>
          </cell>
          <cell r="S5358">
            <v>40</v>
          </cell>
        </row>
        <row r="5359">
          <cell r="K5359">
            <v>-0.49952021221947362</v>
          </cell>
          <cell r="S5359">
            <v>40</v>
          </cell>
        </row>
        <row r="5360">
          <cell r="K5360">
            <v>-0.5101032462077757</v>
          </cell>
          <cell r="S5360">
            <v>40</v>
          </cell>
        </row>
        <row r="5361">
          <cell r="K5361">
            <v>-25.399524862217373</v>
          </cell>
          <cell r="S5361">
            <v>40</v>
          </cell>
        </row>
        <row r="5362">
          <cell r="K5362">
            <v>-25.276598855161737</v>
          </cell>
          <cell r="S5362">
            <v>40</v>
          </cell>
        </row>
        <row r="5363">
          <cell r="K5363">
            <v>-2.8217978487156805</v>
          </cell>
          <cell r="S5363">
            <v>40</v>
          </cell>
        </row>
        <row r="5364">
          <cell r="K5364">
            <v>-2.8424868876910283</v>
          </cell>
          <cell r="S5364">
            <v>40</v>
          </cell>
        </row>
        <row r="5365">
          <cell r="K5365">
            <v>-2.9377556805740785</v>
          </cell>
          <cell r="S5365">
            <v>40</v>
          </cell>
        </row>
        <row r="5366">
          <cell r="K5366">
            <v>-2.9744530503978837</v>
          </cell>
          <cell r="S5366">
            <v>40</v>
          </cell>
        </row>
        <row r="5367">
          <cell r="K5367">
            <v>-3.0337889971401388</v>
          </cell>
          <cell r="S5367">
            <v>40</v>
          </cell>
        </row>
        <row r="5368">
          <cell r="K5368">
            <v>-3.0575801912755782</v>
          </cell>
          <cell r="S5368">
            <v>40</v>
          </cell>
        </row>
        <row r="5369">
          <cell r="K5369">
            <v>-0.51005760370169639</v>
          </cell>
          <cell r="S5369">
            <v>40</v>
          </cell>
        </row>
        <row r="5370">
          <cell r="K5370">
            <v>-0.5048165946426767</v>
          </cell>
          <cell r="S5370">
            <v>40</v>
          </cell>
        </row>
        <row r="5371">
          <cell r="K5371">
            <v>-0.16468180323315723</v>
          </cell>
          <cell r="S5371">
            <v>40</v>
          </cell>
        </row>
        <row r="5372">
          <cell r="K5372">
            <v>-0.16435956758657574</v>
          </cell>
          <cell r="S5372">
            <v>40</v>
          </cell>
        </row>
        <row r="5373">
          <cell r="K5373">
            <v>-18.274600433437961</v>
          </cell>
          <cell r="S5373">
            <v>40</v>
          </cell>
        </row>
        <row r="5374">
          <cell r="K5374">
            <v>-17.947521834648661</v>
          </cell>
          <cell r="S5374">
            <v>40</v>
          </cell>
        </row>
        <row r="5375">
          <cell r="K5375">
            <v>-1.3328490323583622</v>
          </cell>
          <cell r="S5375">
            <v>40</v>
          </cell>
        </row>
        <row r="5376">
          <cell r="K5376">
            <v>-1.3227729213106958</v>
          </cell>
          <cell r="S5376">
            <v>40</v>
          </cell>
        </row>
        <row r="5377">
          <cell r="K5377">
            <v>-23.496908452808267</v>
          </cell>
          <cell r="S5377">
            <v>40</v>
          </cell>
        </row>
        <row r="5378">
          <cell r="K5378">
            <v>-23.086582774431697</v>
          </cell>
          <cell r="S5378">
            <v>40</v>
          </cell>
        </row>
        <row r="5379">
          <cell r="K5379">
            <v>-24.090176938951824</v>
          </cell>
          <cell r="S5379">
            <v>40</v>
          </cell>
        </row>
        <row r="5380">
          <cell r="K5380">
            <v>-23.741087151809857</v>
          </cell>
          <cell r="S5380">
            <v>40</v>
          </cell>
        </row>
        <row r="5381">
          <cell r="K5381">
            <v>-0.61325036393681231</v>
          </cell>
          <cell r="S5381">
            <v>40</v>
          </cell>
        </row>
        <row r="5382">
          <cell r="K5382">
            <v>-0.63314414738720037</v>
          </cell>
          <cell r="S5382">
            <v>40</v>
          </cell>
        </row>
        <row r="5383">
          <cell r="K5383">
            <v>-0.3733852206617928</v>
          </cell>
          <cell r="S5383">
            <v>40</v>
          </cell>
        </row>
        <row r="5384">
          <cell r="K5384">
            <v>-0.40005393865762034</v>
          </cell>
          <cell r="S5384">
            <v>40</v>
          </cell>
        </row>
        <row r="5385">
          <cell r="K5385">
            <v>-0.24768965418689962</v>
          </cell>
          <cell r="S5385">
            <v>40</v>
          </cell>
        </row>
        <row r="5386">
          <cell r="K5386">
            <v>-23.851099364214694</v>
          </cell>
          <cell r="S5386">
            <v>40</v>
          </cell>
        </row>
        <row r="5387">
          <cell r="K5387">
            <v>-0.45679923116255411</v>
          </cell>
          <cell r="S5387">
            <v>40</v>
          </cell>
        </row>
        <row r="5388">
          <cell r="K5388">
            <v>-0.48463287337688765</v>
          </cell>
          <cell r="S5388">
            <v>40</v>
          </cell>
        </row>
        <row r="5389">
          <cell r="K5389">
            <v>-5.3046244010382437E-2</v>
          </cell>
          <cell r="S5389">
            <v>40</v>
          </cell>
        </row>
        <row r="5390">
          <cell r="K5390">
            <v>-25.294108055206571</v>
          </cell>
          <cell r="S5390">
            <v>40</v>
          </cell>
        </row>
        <row r="5391">
          <cell r="K5391">
            <v>-33.326307047032998</v>
          </cell>
          <cell r="S5391">
            <v>40</v>
          </cell>
        </row>
        <row r="5392">
          <cell r="K5392">
            <v>-34.078127147221373</v>
          </cell>
          <cell r="S5392">
            <v>40</v>
          </cell>
        </row>
        <row r="5393">
          <cell r="K5393">
            <v>4011.3917720333252</v>
          </cell>
          <cell r="S5393">
            <v>40</v>
          </cell>
        </row>
        <row r="5394">
          <cell r="K5394">
            <v>4060.1408724865796</v>
          </cell>
          <cell r="S5394">
            <v>40</v>
          </cell>
        </row>
        <row r="5395">
          <cell r="K5395">
            <v>-35.53147463030809</v>
          </cell>
          <cell r="S5395">
            <v>40</v>
          </cell>
        </row>
        <row r="5396">
          <cell r="K5396">
            <v>-32.762818689199413</v>
          </cell>
          <cell r="S5396">
            <v>40</v>
          </cell>
        </row>
        <row r="5397">
          <cell r="K5397">
            <v>-61.218081815076559</v>
          </cell>
          <cell r="S5397">
            <v>36</v>
          </cell>
        </row>
        <row r="5398">
          <cell r="K5398">
            <v>-70.069737389403485</v>
          </cell>
          <cell r="S5398">
            <v>36</v>
          </cell>
        </row>
        <row r="5399">
          <cell r="K5399">
            <v>-0.79522185146022295</v>
          </cell>
          <cell r="S5399">
            <v>40</v>
          </cell>
        </row>
        <row r="5400">
          <cell r="K5400">
            <v>-0.5099369013095264</v>
          </cell>
          <cell r="S5400">
            <v>40</v>
          </cell>
        </row>
        <row r="5401">
          <cell r="K5401">
            <v>-25.570091878497166</v>
          </cell>
          <cell r="S5401">
            <v>40</v>
          </cell>
        </row>
        <row r="5402">
          <cell r="K5402">
            <v>-2.8154202757616744</v>
          </cell>
          <cell r="S5402">
            <v>40</v>
          </cell>
        </row>
        <row r="5403">
          <cell r="K5403">
            <v>-2.9396772988908508</v>
          </cell>
          <cell r="S5403">
            <v>40</v>
          </cell>
        </row>
        <row r="5404">
          <cell r="K5404">
            <v>-2.996633103219108</v>
          </cell>
          <cell r="S5404">
            <v>40</v>
          </cell>
        </row>
        <row r="5405">
          <cell r="K5405">
            <v>-0.51866729065570283</v>
          </cell>
          <cell r="S5405">
            <v>40</v>
          </cell>
        </row>
        <row r="5406">
          <cell r="K5406">
            <v>-0.18101938059616815</v>
          </cell>
          <cell r="S5406">
            <v>40</v>
          </cell>
        </row>
        <row r="5407">
          <cell r="K5407">
            <v>-18.471373216693824</v>
          </cell>
          <cell r="S5407">
            <v>40</v>
          </cell>
        </row>
        <row r="5408">
          <cell r="K5408">
            <v>-1.3434810149071721</v>
          </cell>
          <cell r="S5408">
            <v>40</v>
          </cell>
        </row>
        <row r="5409">
          <cell r="K5409">
            <v>-23.642726478804704</v>
          </cell>
          <cell r="S5409">
            <v>40</v>
          </cell>
        </row>
        <row r="5410">
          <cell r="K5410">
            <v>-24.201913587363322</v>
          </cell>
          <cell r="S5410">
            <v>40</v>
          </cell>
        </row>
        <row r="5411">
          <cell r="K5411">
            <v>-0.62532685871631954</v>
          </cell>
          <cell r="S5411">
            <v>40</v>
          </cell>
        </row>
        <row r="5412">
          <cell r="K5412">
            <v>-0.38516951356142071</v>
          </cell>
          <cell r="S5412">
            <v>40</v>
          </cell>
        </row>
        <row r="5413">
          <cell r="K5413">
            <v>-0.26448203488231498</v>
          </cell>
          <cell r="S5413">
            <v>40</v>
          </cell>
        </row>
        <row r="5414">
          <cell r="K5414">
            <v>-0.47154682792687019</v>
          </cell>
          <cell r="S5414">
            <v>40</v>
          </cell>
        </row>
        <row r="5415">
          <cell r="K5415">
            <v>-5.3734647691694525E-2</v>
          </cell>
          <cell r="S5415">
            <v>40</v>
          </cell>
        </row>
        <row r="5416">
          <cell r="K5416">
            <v>-32.691170992843119</v>
          </cell>
          <cell r="S5416">
            <v>40</v>
          </cell>
        </row>
        <row r="5417">
          <cell r="K5417">
            <v>296.50746984063545</v>
          </cell>
          <cell r="S5417">
            <v>40</v>
          </cell>
        </row>
        <row r="5418">
          <cell r="K5418">
            <v>-37.968038015217857</v>
          </cell>
          <cell r="S5418">
            <v>40</v>
          </cell>
        </row>
        <row r="5419">
          <cell r="K5419">
            <v>-81.501353749561076</v>
          </cell>
          <cell r="S5419">
            <v>37</v>
          </cell>
        </row>
        <row r="5420">
          <cell r="K5420">
            <v>-0.8450819463213477</v>
          </cell>
          <cell r="S5420">
            <v>40</v>
          </cell>
        </row>
        <row r="5421">
          <cell r="K5421">
            <v>-0.57731853884583562</v>
          </cell>
          <cell r="S5421">
            <v>40</v>
          </cell>
        </row>
        <row r="5422">
          <cell r="K5422">
            <v>-0.65375590230448155</v>
          </cell>
          <cell r="S5422">
            <v>40</v>
          </cell>
        </row>
        <row r="5423">
          <cell r="K5423">
            <v>-2.4529732975887359</v>
          </cell>
          <cell r="S5423">
            <v>40</v>
          </cell>
        </row>
        <row r="5424">
          <cell r="K5424">
            <v>-2.5601699132761464</v>
          </cell>
          <cell r="S5424">
            <v>40</v>
          </cell>
        </row>
        <row r="5425">
          <cell r="K5425">
            <v>-2.594830471821346</v>
          </cell>
          <cell r="S5425">
            <v>40</v>
          </cell>
        </row>
        <row r="5426">
          <cell r="K5426">
            <v>-0.60673764151273468</v>
          </cell>
          <cell r="S5426">
            <v>40</v>
          </cell>
        </row>
        <row r="5427">
          <cell r="K5427">
            <v>-0.37440615834770474</v>
          </cell>
          <cell r="S5427">
            <v>40</v>
          </cell>
        </row>
        <row r="5428">
          <cell r="K5428">
            <v>-0.20048010810649766</v>
          </cell>
          <cell r="S5428">
            <v>40</v>
          </cell>
        </row>
        <row r="5429">
          <cell r="K5429">
            <v>-1.3531465929618978</v>
          </cell>
          <cell r="S5429">
            <v>40</v>
          </cell>
        </row>
        <row r="5430">
          <cell r="K5430">
            <v>-40.18204569207743</v>
          </cell>
          <cell r="S5430">
            <v>40</v>
          </cell>
        </row>
        <row r="5431">
          <cell r="K5431">
            <v>-40.334482052974323</v>
          </cell>
          <cell r="S5431">
            <v>40</v>
          </cell>
        </row>
        <row r="5432">
          <cell r="K5432">
            <v>-0.7261686543754664</v>
          </cell>
          <cell r="S5432">
            <v>40</v>
          </cell>
        </row>
        <row r="5433">
          <cell r="K5433">
            <v>-0.48180284665591533</v>
          </cell>
          <cell r="S5433">
            <v>40</v>
          </cell>
        </row>
        <row r="5434">
          <cell r="K5434">
            <v>-49.994538063331795</v>
          </cell>
          <cell r="S5434">
            <v>40</v>
          </cell>
        </row>
        <row r="5435">
          <cell r="K5435">
            <v>-0.62985532498901886</v>
          </cell>
          <cell r="S5435">
            <v>40</v>
          </cell>
        </row>
        <row r="5436">
          <cell r="K5436">
            <v>-61.624577973406879</v>
          </cell>
          <cell r="S5436">
            <v>40</v>
          </cell>
        </row>
        <row r="5437">
          <cell r="K5437">
            <v>-113.10825538751907</v>
          </cell>
          <cell r="S5437">
            <v>39</v>
          </cell>
        </row>
        <row r="5438">
          <cell r="K5438">
            <v>283.72158575800893</v>
          </cell>
          <cell r="S5438">
            <v>40</v>
          </cell>
        </row>
        <row r="5439">
          <cell r="K5439">
            <v>-65.828185715800075</v>
          </cell>
          <cell r="S5439">
            <v>39</v>
          </cell>
        </row>
        <row r="5440">
          <cell r="K5440">
            <v>-267.68147094498977</v>
          </cell>
          <cell r="S5440">
            <v>27</v>
          </cell>
        </row>
        <row r="5441">
          <cell r="K5441">
            <v>-0.83161269248666503</v>
          </cell>
          <cell r="S5441">
            <v>40</v>
          </cell>
        </row>
        <row r="5442">
          <cell r="K5442">
            <v>-33.584615481649607</v>
          </cell>
          <cell r="S5442">
            <v>40</v>
          </cell>
        </row>
        <row r="5443">
          <cell r="K5443">
            <v>-37.021860452436847</v>
          </cell>
          <cell r="S5443">
            <v>40</v>
          </cell>
        </row>
        <row r="5444">
          <cell r="K5444">
            <v>-2.4085424940441098</v>
          </cell>
          <cell r="S5444">
            <v>40</v>
          </cell>
        </row>
        <row r="5445">
          <cell r="K5445">
            <v>-2.5061770785898423</v>
          </cell>
          <cell r="S5445">
            <v>40</v>
          </cell>
        </row>
        <row r="5446">
          <cell r="K5446">
            <v>-2.5636031485845603</v>
          </cell>
          <cell r="S5446">
            <v>40</v>
          </cell>
        </row>
        <row r="5447">
          <cell r="K5447">
            <v>-0.59550261831372231</v>
          </cell>
          <cell r="S5447">
            <v>40</v>
          </cell>
        </row>
        <row r="5448">
          <cell r="K5448">
            <v>-0.32755557071996216</v>
          </cell>
          <cell r="S5448">
            <v>40</v>
          </cell>
        </row>
        <row r="5449">
          <cell r="K5449">
            <v>-27.217867981267151</v>
          </cell>
          <cell r="S5449">
            <v>40</v>
          </cell>
        </row>
        <row r="5450">
          <cell r="K5450">
            <v>-1.354266508856987</v>
          </cell>
          <cell r="S5450">
            <v>40</v>
          </cell>
        </row>
        <row r="5451">
          <cell r="K5451">
            <v>-33.017908600425997</v>
          </cell>
          <cell r="S5451">
            <v>40</v>
          </cell>
        </row>
        <row r="5452">
          <cell r="K5452">
            <v>-33.840043158986205</v>
          </cell>
          <cell r="S5452">
            <v>40</v>
          </cell>
        </row>
        <row r="5453">
          <cell r="K5453">
            <v>-0.67668505094634235</v>
          </cell>
          <cell r="S5453">
            <v>40</v>
          </cell>
        </row>
        <row r="5454">
          <cell r="K5454">
            <v>-34.373147785742518</v>
          </cell>
          <cell r="S5454">
            <v>40</v>
          </cell>
        </row>
        <row r="5455">
          <cell r="K5455">
            <v>-40.447639620746337</v>
          </cell>
          <cell r="S5455">
            <v>40</v>
          </cell>
        </row>
        <row r="5456">
          <cell r="K5456">
            <v>-0.53631871763234196</v>
          </cell>
          <cell r="S5456">
            <v>40</v>
          </cell>
        </row>
        <row r="5457">
          <cell r="K5457">
            <v>-46.661637497024842</v>
          </cell>
          <cell r="S5457">
            <v>40</v>
          </cell>
        </row>
        <row r="5458">
          <cell r="K5458">
            <v>-84.717064164833616</v>
          </cell>
          <cell r="S5458">
            <v>39</v>
          </cell>
        </row>
        <row r="5459">
          <cell r="K5459">
            <v>-0.43688020749793877</v>
          </cell>
          <cell r="S5459">
            <v>40</v>
          </cell>
        </row>
        <row r="5460">
          <cell r="K5460">
            <v>-66.595478548181262</v>
          </cell>
          <cell r="S5460">
            <v>40</v>
          </cell>
        </row>
        <row r="5461">
          <cell r="K5461">
            <v>-0.4175835767915545</v>
          </cell>
          <cell r="S5461">
            <v>28</v>
          </cell>
        </row>
        <row r="5462">
          <cell r="K5462">
            <v>-0.79158250706445843</v>
          </cell>
          <cell r="S5462">
            <v>40</v>
          </cell>
        </row>
        <row r="5463">
          <cell r="K5463">
            <v>-30.381032434582707</v>
          </cell>
          <cell r="S5463">
            <v>40</v>
          </cell>
        </row>
        <row r="5464">
          <cell r="K5464">
            <v>-33.029031033505298</v>
          </cell>
          <cell r="S5464">
            <v>40</v>
          </cell>
        </row>
        <row r="5465">
          <cell r="K5465">
            <v>-2.3480735624695752</v>
          </cell>
          <cell r="S5465">
            <v>40</v>
          </cell>
        </row>
        <row r="5466">
          <cell r="K5466">
            <v>-2.4319453624829572</v>
          </cell>
          <cell r="S5466">
            <v>40</v>
          </cell>
        </row>
        <row r="5467">
          <cell r="K5467">
            <v>-2.4838951165590677</v>
          </cell>
          <cell r="S5467">
            <v>40</v>
          </cell>
        </row>
        <row r="5468">
          <cell r="K5468">
            <v>-0.56104688381074796</v>
          </cell>
          <cell r="S5468">
            <v>40</v>
          </cell>
        </row>
        <row r="5469">
          <cell r="K5469">
            <v>-0.28759617409643856</v>
          </cell>
          <cell r="S5469">
            <v>40</v>
          </cell>
        </row>
        <row r="5470">
          <cell r="K5470">
            <v>-24.401590129056572</v>
          </cell>
          <cell r="S5470">
            <v>40</v>
          </cell>
        </row>
        <row r="5471">
          <cell r="K5471">
            <v>-1.3461778401368887</v>
          </cell>
          <cell r="S5471">
            <v>40</v>
          </cell>
        </row>
        <row r="5472">
          <cell r="K5472">
            <v>-29.823116014415895</v>
          </cell>
          <cell r="S5472">
            <v>40</v>
          </cell>
        </row>
        <row r="5473">
          <cell r="K5473">
            <v>-30.777577016941642</v>
          </cell>
          <cell r="S5473">
            <v>40</v>
          </cell>
        </row>
        <row r="5474">
          <cell r="K5474">
            <v>-0.63163872323491865</v>
          </cell>
          <cell r="S5474">
            <v>40</v>
          </cell>
        </row>
        <row r="5475">
          <cell r="K5475">
            <v>-30.137826200416839</v>
          </cell>
          <cell r="S5475">
            <v>40</v>
          </cell>
        </row>
        <row r="5476">
          <cell r="K5476">
            <v>-36.557696143655292</v>
          </cell>
          <cell r="S5476">
            <v>40</v>
          </cell>
        </row>
        <row r="5477">
          <cell r="K5477">
            <v>-0.49300875995330129</v>
          </cell>
          <cell r="S5477">
            <v>40</v>
          </cell>
        </row>
        <row r="5478">
          <cell r="K5478">
            <v>-34.763374393970359</v>
          </cell>
          <cell r="S5478">
            <v>40</v>
          </cell>
        </row>
        <row r="5479">
          <cell r="K5479">
            <v>-59.125395083660514</v>
          </cell>
          <cell r="S5479">
            <v>40</v>
          </cell>
        </row>
        <row r="5480">
          <cell r="K5480">
            <v>-0.42691012997937861</v>
          </cell>
          <cell r="S5480">
            <v>40</v>
          </cell>
        </row>
        <row r="5481">
          <cell r="K5481">
            <v>-56.388048650731669</v>
          </cell>
          <cell r="S5481">
            <v>40</v>
          </cell>
        </row>
        <row r="5482">
          <cell r="K5482">
            <v>-133.81486650136216</v>
          </cell>
          <cell r="S5482">
            <v>30</v>
          </cell>
        </row>
        <row r="5483">
          <cell r="K5483">
            <v>-0.80021805214347141</v>
          </cell>
          <cell r="S5483">
            <v>40</v>
          </cell>
        </row>
        <row r="5484">
          <cell r="K5484">
            <v>-31.669818597561857</v>
          </cell>
          <cell r="S5484">
            <v>40</v>
          </cell>
        </row>
        <row r="5485">
          <cell r="K5485">
            <v>-34.922872195889894</v>
          </cell>
          <cell r="S5485">
            <v>40</v>
          </cell>
        </row>
        <row r="5486">
          <cell r="K5486">
            <v>-1.9301041621455757</v>
          </cell>
          <cell r="S5486">
            <v>40</v>
          </cell>
        </row>
        <row r="5487">
          <cell r="K5487">
            <v>-2.0290263464036524</v>
          </cell>
          <cell r="S5487">
            <v>40</v>
          </cell>
        </row>
        <row r="5488">
          <cell r="K5488">
            <v>-2.1036597588177477</v>
          </cell>
          <cell r="S5488">
            <v>40</v>
          </cell>
        </row>
        <row r="5489">
          <cell r="K5489">
            <v>-0.67972082778704679</v>
          </cell>
          <cell r="S5489">
            <v>40</v>
          </cell>
        </row>
        <row r="5490">
          <cell r="K5490">
            <v>-0.38285515976891527</v>
          </cell>
          <cell r="S5490">
            <v>40</v>
          </cell>
        </row>
        <row r="5491">
          <cell r="K5491">
            <v>-25.865370732214668</v>
          </cell>
          <cell r="S5491">
            <v>40</v>
          </cell>
        </row>
        <row r="5492">
          <cell r="K5492">
            <v>-1.2743135900464129</v>
          </cell>
          <cell r="S5492">
            <v>40</v>
          </cell>
        </row>
        <row r="5493">
          <cell r="K5493">
            <v>-31.123834824809112</v>
          </cell>
          <cell r="S5493">
            <v>40</v>
          </cell>
        </row>
        <row r="5494">
          <cell r="K5494">
            <v>-32.377304450675219</v>
          </cell>
          <cell r="S5494">
            <v>40</v>
          </cell>
        </row>
        <row r="5495">
          <cell r="K5495">
            <v>-0.64700512277871325</v>
          </cell>
          <cell r="S5495">
            <v>40</v>
          </cell>
        </row>
        <row r="5496">
          <cell r="K5496">
            <v>-0.40522315478081955</v>
          </cell>
          <cell r="S5496">
            <v>40</v>
          </cell>
        </row>
        <row r="5497">
          <cell r="K5497">
            <v>-38.172145257679212</v>
          </cell>
          <cell r="S5497">
            <v>40</v>
          </cell>
        </row>
        <row r="5498">
          <cell r="K5498">
            <v>-0.50033881613911269</v>
          </cell>
          <cell r="S5498">
            <v>40</v>
          </cell>
        </row>
        <row r="5499">
          <cell r="K5499">
            <v>-0.27263258460794232</v>
          </cell>
          <cell r="S5499">
            <v>40</v>
          </cell>
        </row>
        <row r="5500">
          <cell r="K5500">
            <v>-66.040884138176168</v>
          </cell>
          <cell r="S5500">
            <v>40</v>
          </cell>
        </row>
        <row r="5501">
          <cell r="K5501">
            <v>470.73850405358041</v>
          </cell>
          <cell r="S5501">
            <v>40</v>
          </cell>
        </row>
        <row r="5502">
          <cell r="K5502">
            <v>-7.2838904905601715E-2</v>
          </cell>
          <cell r="S5502">
            <v>40</v>
          </cell>
        </row>
        <row r="5503">
          <cell r="K5503">
            <v>-124.88278894823759</v>
          </cell>
          <cell r="S5503">
            <v>31</v>
          </cell>
        </row>
        <row r="5504">
          <cell r="K5504">
            <v>-0.74513844193193068</v>
          </cell>
          <cell r="S5504">
            <v>40</v>
          </cell>
        </row>
        <row r="5505">
          <cell r="K5505">
            <v>-26.5537006174116</v>
          </cell>
          <cell r="S5505">
            <v>40</v>
          </cell>
        </row>
        <row r="5506">
          <cell r="K5506">
            <v>-28.719082428783672</v>
          </cell>
          <cell r="S5506">
            <v>40</v>
          </cell>
        </row>
        <row r="5507">
          <cell r="K5507">
            <v>-0.4044546030921502</v>
          </cell>
          <cell r="S5507">
            <v>40</v>
          </cell>
        </row>
        <row r="5508">
          <cell r="K5508">
            <v>-2.9208167425435949</v>
          </cell>
          <cell r="S5508">
            <v>40</v>
          </cell>
        </row>
        <row r="5509">
          <cell r="K5509">
            <v>-3.0236207344462929</v>
          </cell>
          <cell r="S5509">
            <v>40</v>
          </cell>
        </row>
        <row r="5510">
          <cell r="K5510">
            <v>-0.47043819415547083</v>
          </cell>
          <cell r="S5510">
            <v>40</v>
          </cell>
        </row>
        <row r="5511">
          <cell r="K5511">
            <v>-20.154699189356698</v>
          </cell>
          <cell r="S5511">
            <v>40</v>
          </cell>
        </row>
        <row r="5512">
          <cell r="K5512">
            <v>-19.8985681971748</v>
          </cell>
          <cell r="S5512">
            <v>40</v>
          </cell>
        </row>
        <row r="5513">
          <cell r="K5513">
            <v>-0.63900940688219687</v>
          </cell>
          <cell r="S5513">
            <v>40</v>
          </cell>
        </row>
        <row r="5514">
          <cell r="K5514">
            <v>-25.78970019855425</v>
          </cell>
          <cell r="S5514">
            <v>40</v>
          </cell>
        </row>
        <row r="5515">
          <cell r="K5515">
            <v>-26.607948571667897</v>
          </cell>
          <cell r="S5515">
            <v>40</v>
          </cell>
        </row>
        <row r="5516">
          <cell r="K5516">
            <v>-0.57756300836656116</v>
          </cell>
          <cell r="S5516">
            <v>40</v>
          </cell>
        </row>
        <row r="5517">
          <cell r="K5517">
            <v>-0.33159429153098968</v>
          </cell>
          <cell r="S5517">
            <v>40</v>
          </cell>
        </row>
        <row r="5518">
          <cell r="K5518">
            <v>-28.890404201025593</v>
          </cell>
          <cell r="S5518">
            <v>40</v>
          </cell>
        </row>
        <row r="5519">
          <cell r="K5519">
            <v>-0.41687116425781873</v>
          </cell>
          <cell r="S5519">
            <v>40</v>
          </cell>
        </row>
        <row r="5520">
          <cell r="K5520">
            <v>-29.896275206303741</v>
          </cell>
          <cell r="S5520">
            <v>40</v>
          </cell>
        </row>
        <row r="5521">
          <cell r="K5521">
            <v>-47.976814551240182</v>
          </cell>
          <cell r="S5521">
            <v>40</v>
          </cell>
        </row>
        <row r="5522">
          <cell r="K5522">
            <v>218.35169369469767</v>
          </cell>
          <cell r="S5522">
            <v>40</v>
          </cell>
        </row>
        <row r="5523">
          <cell r="K5523">
            <v>-45.620358183296204</v>
          </cell>
          <cell r="S5523">
            <v>40</v>
          </cell>
        </row>
        <row r="5524">
          <cell r="K5524">
            <v>-163.22029528267686</v>
          </cell>
          <cell r="S5524">
            <v>31</v>
          </cell>
        </row>
        <row r="5525">
          <cell r="K5525">
            <v>-0.74981068821729668</v>
          </cell>
          <cell r="S5525">
            <v>40</v>
          </cell>
        </row>
        <row r="5526">
          <cell r="K5526">
            <v>-0.7552770604048431</v>
          </cell>
          <cell r="S5526">
            <v>40</v>
          </cell>
        </row>
        <row r="5527">
          <cell r="K5527">
            <v>-0.5265782299883468</v>
          </cell>
          <cell r="S5527">
            <v>40</v>
          </cell>
        </row>
        <row r="5528">
          <cell r="K5528">
            <v>-0.53184621109777741</v>
          </cell>
          <cell r="S5528">
            <v>40</v>
          </cell>
        </row>
        <row r="5529">
          <cell r="K5529">
            <v>-29.480179755457872</v>
          </cell>
          <cell r="S5529">
            <v>40</v>
          </cell>
        </row>
        <row r="5530">
          <cell r="K5530">
            <v>-29.362169794166352</v>
          </cell>
          <cell r="S5530">
            <v>40</v>
          </cell>
        </row>
        <row r="5531">
          <cell r="K5531">
            <v>-0.31752426431933789</v>
          </cell>
          <cell r="S5531">
            <v>40</v>
          </cell>
        </row>
        <row r="5532">
          <cell r="K5532">
            <v>-0.3220696096600888</v>
          </cell>
          <cell r="S5532">
            <v>40</v>
          </cell>
        </row>
        <row r="5533">
          <cell r="K5533">
            <v>-2.9343281193068536</v>
          </cell>
          <cell r="S5533">
            <v>40</v>
          </cell>
        </row>
        <row r="5534">
          <cell r="K5534">
            <v>-2.9680663262638287</v>
          </cell>
          <cell r="S5534">
            <v>40</v>
          </cell>
        </row>
        <row r="5535">
          <cell r="K5535">
            <v>-2.9978350321286857</v>
          </cell>
          <cell r="S5535">
            <v>40</v>
          </cell>
        </row>
        <row r="5536">
          <cell r="K5536">
            <v>-3.0207392002563647</v>
          </cell>
          <cell r="S5536">
            <v>40</v>
          </cell>
        </row>
        <row r="5537">
          <cell r="K5537">
            <v>-0.47394577425947154</v>
          </cell>
          <cell r="S5537">
            <v>40</v>
          </cell>
        </row>
        <row r="5538">
          <cell r="K5538">
            <v>-0.46869062478373041</v>
          </cell>
          <cell r="S5538">
            <v>40</v>
          </cell>
        </row>
        <row r="5539">
          <cell r="K5539">
            <v>-20.736436996860583</v>
          </cell>
          <cell r="S5539">
            <v>40</v>
          </cell>
        </row>
        <row r="5540">
          <cell r="K5540">
            <v>-20.420084034909074</v>
          </cell>
          <cell r="S5540">
            <v>40</v>
          </cell>
        </row>
        <row r="5541">
          <cell r="K5541">
            <v>-20.452119256794695</v>
          </cell>
          <cell r="S5541">
            <v>40</v>
          </cell>
        </row>
        <row r="5542">
          <cell r="K5542">
            <v>-20.075538352213467</v>
          </cell>
          <cell r="S5542">
            <v>40</v>
          </cell>
        </row>
        <row r="5543">
          <cell r="K5543">
            <v>-0.6432819515409961</v>
          </cell>
          <cell r="S5543">
            <v>40</v>
          </cell>
        </row>
        <row r="5544">
          <cell r="K5544">
            <v>-0.65680014491101135</v>
          </cell>
          <cell r="S5544">
            <v>40</v>
          </cell>
        </row>
        <row r="5545">
          <cell r="K5545">
            <v>-26.50318351434694</v>
          </cell>
          <cell r="S5545">
            <v>40</v>
          </cell>
        </row>
        <row r="5546">
          <cell r="K5546">
            <v>-26.041779410322093</v>
          </cell>
          <cell r="S5546">
            <v>40</v>
          </cell>
        </row>
        <row r="5547">
          <cell r="K5547">
            <v>-27.353069624963045</v>
          </cell>
          <cell r="S5547">
            <v>40</v>
          </cell>
        </row>
        <row r="5548">
          <cell r="K5548">
            <v>-26.997522495724105</v>
          </cell>
          <cell r="S5548">
            <v>40</v>
          </cell>
        </row>
        <row r="5549">
          <cell r="K5549">
            <v>-0.58368365574242775</v>
          </cell>
          <cell r="S5549">
            <v>40</v>
          </cell>
        </row>
        <row r="5550">
          <cell r="K5550">
            <v>-0.60449018478932548</v>
          </cell>
          <cell r="S5550">
            <v>40</v>
          </cell>
        </row>
        <row r="5551">
          <cell r="K5551">
            <v>-0.33672441185995466</v>
          </cell>
          <cell r="S5551">
            <v>40</v>
          </cell>
        </row>
        <row r="5552">
          <cell r="K5552">
            <v>-0.36219013130846206</v>
          </cell>
          <cell r="S5552">
            <v>40</v>
          </cell>
        </row>
        <row r="5553">
          <cell r="K5553">
            <v>-29.480870852928923</v>
          </cell>
          <cell r="S5553">
            <v>40</v>
          </cell>
        </row>
        <row r="5554">
          <cell r="K5554">
            <v>-29.991555017583618</v>
          </cell>
          <cell r="S5554">
            <v>40</v>
          </cell>
        </row>
        <row r="5555">
          <cell r="K5555">
            <v>-0.4246388375018747</v>
          </cell>
          <cell r="S5555">
            <v>40</v>
          </cell>
        </row>
        <row r="5556">
          <cell r="K5556">
            <v>-0.45389382283104912</v>
          </cell>
          <cell r="S5556">
            <v>40</v>
          </cell>
        </row>
        <row r="5557">
          <cell r="K5557">
            <v>-30.269654487761755</v>
          </cell>
          <cell r="S5557">
            <v>40</v>
          </cell>
        </row>
        <row r="5558">
          <cell r="K5558">
            <v>-30.324121248615462</v>
          </cell>
          <cell r="S5558">
            <v>40</v>
          </cell>
        </row>
        <row r="5559">
          <cell r="K5559">
            <v>-52.510297946921824</v>
          </cell>
          <cell r="S5559">
            <v>40</v>
          </cell>
        </row>
        <row r="5560">
          <cell r="K5560">
            <v>-47.125896734658085</v>
          </cell>
          <cell r="S5560">
            <v>40</v>
          </cell>
        </row>
        <row r="5561">
          <cell r="K5561">
            <v>3153.0397741497932</v>
          </cell>
          <cell r="S5561">
            <v>40</v>
          </cell>
        </row>
        <row r="5562">
          <cell r="K5562">
            <v>4681.1169221259024</v>
          </cell>
          <cell r="S5562">
            <v>40</v>
          </cell>
        </row>
        <row r="5563">
          <cell r="K5563">
            <v>-44.201075676334192</v>
          </cell>
          <cell r="S5563">
            <v>40</v>
          </cell>
        </row>
        <row r="5564">
          <cell r="K5564">
            <v>-40.037439641586381</v>
          </cell>
          <cell r="S5564">
            <v>40</v>
          </cell>
        </row>
        <row r="5565">
          <cell r="K5565">
            <v>-114.50918326053396</v>
          </cell>
          <cell r="S5565">
            <v>31</v>
          </cell>
        </row>
        <row r="5566">
          <cell r="K5566">
            <v>-84.951497155289204</v>
          </cell>
          <cell r="S5566">
            <v>32</v>
          </cell>
        </row>
        <row r="5567">
          <cell r="K5567">
            <v>-0.76060139582240327</v>
          </cell>
          <cell r="S5567">
            <v>40</v>
          </cell>
        </row>
        <row r="5568">
          <cell r="K5568">
            <v>-0.53321180645747179</v>
          </cell>
          <cell r="S5568">
            <v>40</v>
          </cell>
        </row>
        <row r="5569">
          <cell r="K5569">
            <v>-29.702734799035191</v>
          </cell>
          <cell r="S5569">
            <v>40</v>
          </cell>
        </row>
        <row r="5570">
          <cell r="K5570">
            <v>-0.27391205843424887</v>
          </cell>
          <cell r="S5570">
            <v>40</v>
          </cell>
        </row>
        <row r="5571">
          <cell r="K5571">
            <v>-2.9547847325944869</v>
          </cell>
          <cell r="S5571">
            <v>40</v>
          </cell>
        </row>
        <row r="5572">
          <cell r="K5572">
            <v>-3.0142587545531456</v>
          </cell>
          <cell r="S5572">
            <v>40</v>
          </cell>
        </row>
        <row r="5573">
          <cell r="K5573">
            <v>-0.49261740922061992</v>
          </cell>
          <cell r="S5573">
            <v>40</v>
          </cell>
        </row>
        <row r="5574">
          <cell r="K5574">
            <v>-21.128125541849148</v>
          </cell>
          <cell r="S5574">
            <v>40</v>
          </cell>
        </row>
        <row r="5575">
          <cell r="K5575">
            <v>-20.746921165930274</v>
          </cell>
          <cell r="S5575">
            <v>40</v>
          </cell>
        </row>
        <row r="5576">
          <cell r="K5576">
            <v>-0.6517203264874093</v>
          </cell>
          <cell r="S5576">
            <v>40</v>
          </cell>
        </row>
        <row r="5577">
          <cell r="K5577">
            <v>-26.797413579017096</v>
          </cell>
          <cell r="S5577">
            <v>40</v>
          </cell>
        </row>
        <row r="5578">
          <cell r="K5578">
            <v>-27.611238996091984</v>
          </cell>
          <cell r="S5578">
            <v>40</v>
          </cell>
        </row>
        <row r="5579">
          <cell r="K5579">
            <v>-0.59519717811836936</v>
          </cell>
          <cell r="S5579">
            <v>40</v>
          </cell>
        </row>
        <row r="5580">
          <cell r="K5580">
            <v>-0.34832782591829009</v>
          </cell>
          <cell r="S5580">
            <v>40</v>
          </cell>
        </row>
        <row r="5581">
          <cell r="K5581">
            <v>-29.346429941836643</v>
          </cell>
          <cell r="S5581">
            <v>40</v>
          </cell>
        </row>
        <row r="5582">
          <cell r="K5582">
            <v>-0.43940872379480778</v>
          </cell>
          <cell r="S5582">
            <v>40</v>
          </cell>
        </row>
        <row r="5583">
          <cell r="K5583">
            <v>-29.857215194734231</v>
          </cell>
          <cell r="S5583">
            <v>40</v>
          </cell>
        </row>
        <row r="5584">
          <cell r="K5584">
            <v>-52.044511700602769</v>
          </cell>
          <cell r="S5584">
            <v>40</v>
          </cell>
        </row>
        <row r="5585">
          <cell r="K5585">
            <v>3223.2218849617407</v>
          </cell>
          <cell r="S5585">
            <v>40</v>
          </cell>
        </row>
        <row r="5586">
          <cell r="K5586">
            <v>-42.95256619241988</v>
          </cell>
          <cell r="S5586">
            <v>40</v>
          </cell>
        </row>
        <row r="5587">
          <cell r="K5587">
            <v>-103.60720106730636</v>
          </cell>
          <cell r="S5587">
            <v>33</v>
          </cell>
        </row>
        <row r="5588">
          <cell r="K5588">
            <v>-0.93549643113895042</v>
          </cell>
          <cell r="S5588">
            <v>40</v>
          </cell>
        </row>
        <row r="5589">
          <cell r="K5589">
            <v>2908.7076330998752</v>
          </cell>
          <cell r="S5589">
            <v>40</v>
          </cell>
        </row>
        <row r="5590">
          <cell r="K5590">
            <v>-0.7780304681970982</v>
          </cell>
          <cell r="S5590">
            <v>40</v>
          </cell>
        </row>
        <row r="5591">
          <cell r="K5591">
            <v>-0.71949303039435275</v>
          </cell>
          <cell r="S5591">
            <v>40</v>
          </cell>
        </row>
        <row r="5592">
          <cell r="K5592">
            <v>-0.65313746376957416</v>
          </cell>
          <cell r="S5592">
            <v>40</v>
          </cell>
        </row>
        <row r="5593">
          <cell r="K5593">
            <v>-0.61321639687095919</v>
          </cell>
          <cell r="S5593">
            <v>40</v>
          </cell>
        </row>
        <row r="5594">
          <cell r="K5594">
            <v>-1.3384882897759496</v>
          </cell>
          <cell r="S5594">
            <v>40</v>
          </cell>
        </row>
        <row r="5595">
          <cell r="K5595">
            <v>-0.76052920471971008</v>
          </cell>
          <cell r="S5595">
            <v>40</v>
          </cell>
        </row>
        <row r="5596">
          <cell r="K5596">
            <v>-0.6563916646175002</v>
          </cell>
          <cell r="S5596">
            <v>40</v>
          </cell>
        </row>
        <row r="5597">
          <cell r="K5597">
            <v>-1.1462041906088529</v>
          </cell>
          <cell r="S5597">
            <v>40</v>
          </cell>
        </row>
        <row r="5598">
          <cell r="K5598">
            <v>-1.060369499448212</v>
          </cell>
          <cell r="S5598">
            <v>40</v>
          </cell>
        </row>
        <row r="5599">
          <cell r="K5599">
            <v>-0.89871380793900169</v>
          </cell>
          <cell r="S5599">
            <v>40</v>
          </cell>
        </row>
        <row r="5600">
          <cell r="K5600">
            <v>-0.81085588205109538</v>
          </cell>
          <cell r="S5600">
            <v>40</v>
          </cell>
        </row>
        <row r="5601">
          <cell r="K5601">
            <v>-0.70886778559275432</v>
          </cell>
          <cell r="S5601">
            <v>40</v>
          </cell>
        </row>
        <row r="5602">
          <cell r="K5602">
            <v>-0.61173674361450869</v>
          </cell>
          <cell r="S5602">
            <v>40</v>
          </cell>
        </row>
        <row r="5603">
          <cell r="K5603">
            <v>-0.72942247271610372</v>
          </cell>
          <cell r="S5603">
            <v>40</v>
          </cell>
        </row>
        <row r="5604">
          <cell r="K5604">
            <v>4474.1179954791332</v>
          </cell>
          <cell r="S5604">
            <v>40</v>
          </cell>
        </row>
        <row r="5605">
          <cell r="K5605">
            <v>5339.6251627949759</v>
          </cell>
          <cell r="S5605">
            <v>40</v>
          </cell>
        </row>
        <row r="5606">
          <cell r="K5606">
            <v>90.421028553605097</v>
          </cell>
          <cell r="S5606">
            <v>40</v>
          </cell>
        </row>
        <row r="5607">
          <cell r="K5607">
            <v>240.66673902819784</v>
          </cell>
          <cell r="S5607">
            <v>40</v>
          </cell>
        </row>
        <row r="5608">
          <cell r="K5608">
            <v>13587.470935776295</v>
          </cell>
          <cell r="S5608">
            <v>40</v>
          </cell>
        </row>
        <row r="5609">
          <cell r="K5609">
            <v>-0.85636712735232068</v>
          </cell>
          <cell r="S5609">
            <v>40</v>
          </cell>
        </row>
        <row r="5610">
          <cell r="K5610">
            <v>-0.76417301478153565</v>
          </cell>
          <cell r="S5610">
            <v>40</v>
          </cell>
        </row>
        <row r="5611">
          <cell r="K5611">
            <v>-0.68009966380260145</v>
          </cell>
          <cell r="S5611">
            <v>40</v>
          </cell>
        </row>
        <row r="5612">
          <cell r="K5612">
            <v>-0.69692890372325378</v>
          </cell>
          <cell r="S5612">
            <v>40</v>
          </cell>
        </row>
        <row r="5613">
          <cell r="K5613">
            <v>-0.6115351021380323</v>
          </cell>
          <cell r="S5613">
            <v>40</v>
          </cell>
        </row>
        <row r="5614">
          <cell r="K5614">
            <v>-0.55821083988101505</v>
          </cell>
          <cell r="S5614">
            <v>40</v>
          </cell>
        </row>
        <row r="5615">
          <cell r="K5615">
            <v>-1.3334386827345794</v>
          </cell>
          <cell r="S5615">
            <v>40</v>
          </cell>
        </row>
        <row r="5616">
          <cell r="K5616">
            <v>-0.68580926279858223</v>
          </cell>
          <cell r="S5616">
            <v>40</v>
          </cell>
        </row>
        <row r="5617">
          <cell r="K5617">
            <v>-0.56419701400839295</v>
          </cell>
          <cell r="S5617">
            <v>40</v>
          </cell>
        </row>
        <row r="5618">
          <cell r="K5618">
            <v>-1.0465746780822713</v>
          </cell>
          <cell r="S5618">
            <v>40</v>
          </cell>
        </row>
        <row r="5619">
          <cell r="K5619">
            <v>-0.91286839602394299</v>
          </cell>
          <cell r="S5619">
            <v>40</v>
          </cell>
        </row>
        <row r="5620">
          <cell r="K5620">
            <v>-0.86973901748310833</v>
          </cell>
          <cell r="S5620">
            <v>40</v>
          </cell>
        </row>
        <row r="5621">
          <cell r="K5621">
            <v>-0.71386740024009765</v>
          </cell>
          <cell r="S5621">
            <v>40</v>
          </cell>
        </row>
        <row r="5622">
          <cell r="K5622">
            <v>-0.61259501990730081</v>
          </cell>
          <cell r="S5622">
            <v>40</v>
          </cell>
        </row>
        <row r="5623">
          <cell r="K5623">
            <v>-0.52318996367434567</v>
          </cell>
          <cell r="S5623">
            <v>40</v>
          </cell>
        </row>
        <row r="5624">
          <cell r="K5624">
            <v>2814.3041616876494</v>
          </cell>
          <cell r="S5624">
            <v>40</v>
          </cell>
        </row>
        <row r="5625">
          <cell r="K5625">
            <v>142.91037419637013</v>
          </cell>
          <cell r="S5625">
            <v>40</v>
          </cell>
        </row>
        <row r="5626">
          <cell r="K5626">
            <v>-23.727954704888916</v>
          </cell>
          <cell r="S5626">
            <v>40</v>
          </cell>
        </row>
        <row r="5627">
          <cell r="K5627">
            <v>3626.8176154081784</v>
          </cell>
          <cell r="S5627">
            <v>40</v>
          </cell>
        </row>
        <row r="5628">
          <cell r="K5628">
            <v>3032.1021382919021</v>
          </cell>
          <cell r="S5628">
            <v>40</v>
          </cell>
        </row>
        <row r="5629">
          <cell r="K5629">
            <v>-0.39812120498643494</v>
          </cell>
          <cell r="S5629">
            <v>40</v>
          </cell>
        </row>
        <row r="5630">
          <cell r="K5630">
            <v>1975.3721534684928</v>
          </cell>
          <cell r="S5630">
            <v>40</v>
          </cell>
        </row>
        <row r="5631">
          <cell r="K5631">
            <v>-0.71900346889193778</v>
          </cell>
          <cell r="S5631">
            <v>40</v>
          </cell>
        </row>
        <row r="5632">
          <cell r="K5632">
            <v>-0.63611331743180721</v>
          </cell>
          <cell r="S5632">
            <v>40</v>
          </cell>
        </row>
        <row r="5633">
          <cell r="K5633">
            <v>-0.68588737772680419</v>
          </cell>
          <cell r="S5633">
            <v>40</v>
          </cell>
        </row>
        <row r="5634">
          <cell r="K5634">
            <v>-0.59348506530102163</v>
          </cell>
          <cell r="S5634">
            <v>40</v>
          </cell>
        </row>
        <row r="5635">
          <cell r="K5635">
            <v>-0.52696548774054019</v>
          </cell>
          <cell r="S5635">
            <v>40</v>
          </cell>
        </row>
        <row r="5636">
          <cell r="K5636">
            <v>-1.2956757775459755</v>
          </cell>
          <cell r="S5636">
            <v>40</v>
          </cell>
        </row>
        <row r="5637">
          <cell r="K5637">
            <v>-0.64329854905256789</v>
          </cell>
          <cell r="S5637">
            <v>40</v>
          </cell>
        </row>
        <row r="5638">
          <cell r="K5638">
            <v>-0.51881242621275714</v>
          </cell>
          <cell r="S5638">
            <v>40</v>
          </cell>
        </row>
        <row r="5639">
          <cell r="K5639">
            <v>3.8656946330455633E-2</v>
          </cell>
          <cell r="S5639">
            <v>40</v>
          </cell>
        </row>
        <row r="5640">
          <cell r="K5640">
            <v>-0.83477492099321915</v>
          </cell>
          <cell r="S5640">
            <v>40</v>
          </cell>
        </row>
        <row r="5641">
          <cell r="K5641">
            <v>-17.196035224590858</v>
          </cell>
          <cell r="S5641">
            <v>40</v>
          </cell>
        </row>
        <row r="5642">
          <cell r="K5642">
            <v>2227.1160035822381</v>
          </cell>
          <cell r="S5642">
            <v>40</v>
          </cell>
        </row>
        <row r="5643">
          <cell r="K5643">
            <v>-0.56895656327919797</v>
          </cell>
          <cell r="S5643">
            <v>40</v>
          </cell>
        </row>
        <row r="5644">
          <cell r="K5644">
            <v>-0.48185520332642112</v>
          </cell>
          <cell r="S5644">
            <v>40</v>
          </cell>
        </row>
        <row r="5645">
          <cell r="K5645">
            <v>2489.1507514764235</v>
          </cell>
          <cell r="S5645">
            <v>40</v>
          </cell>
        </row>
        <row r="5646">
          <cell r="K5646">
            <v>114.10290166118128</v>
          </cell>
          <cell r="S5646">
            <v>40</v>
          </cell>
        </row>
        <row r="5647">
          <cell r="K5647">
            <v>2201.9465930306037</v>
          </cell>
          <cell r="S5647">
            <v>40</v>
          </cell>
        </row>
        <row r="5648">
          <cell r="K5648">
            <v>2737.5305496248889</v>
          </cell>
          <cell r="S5648">
            <v>40</v>
          </cell>
        </row>
        <row r="5649">
          <cell r="K5649">
            <v>-21.998513479414186</v>
          </cell>
          <cell r="S5649">
            <v>40</v>
          </cell>
        </row>
        <row r="5650">
          <cell r="K5650">
            <v>-9.8106631826689703E-2</v>
          </cell>
          <cell r="S5650">
            <v>40</v>
          </cell>
        </row>
        <row r="5651">
          <cell r="K5651">
            <v>-0.80861483766456965</v>
          </cell>
          <cell r="S5651">
            <v>40</v>
          </cell>
        </row>
        <row r="5652">
          <cell r="K5652">
            <v>-0.72233325614332022</v>
          </cell>
          <cell r="S5652">
            <v>40</v>
          </cell>
        </row>
        <row r="5653">
          <cell r="K5653">
            <v>-0.64670823953071177</v>
          </cell>
          <cell r="S5653">
            <v>40</v>
          </cell>
        </row>
        <row r="5654">
          <cell r="K5654">
            <v>-0.7386129099056834</v>
          </cell>
          <cell r="S5654">
            <v>40</v>
          </cell>
        </row>
        <row r="5655">
          <cell r="K5655">
            <v>-0.6581603693071143</v>
          </cell>
          <cell r="S5655">
            <v>40</v>
          </cell>
        </row>
        <row r="5656">
          <cell r="K5656">
            <v>-0.57751352963349989</v>
          </cell>
          <cell r="S5656">
            <v>40</v>
          </cell>
        </row>
        <row r="5657">
          <cell r="K5657">
            <v>-1.2588603418474977</v>
          </cell>
          <cell r="S5657">
            <v>40</v>
          </cell>
        </row>
        <row r="5658">
          <cell r="K5658">
            <v>-0.64647982207211363</v>
          </cell>
          <cell r="S5658">
            <v>40</v>
          </cell>
        </row>
        <row r="5659">
          <cell r="K5659">
            <v>-0.5330418767964894</v>
          </cell>
          <cell r="S5659">
            <v>40</v>
          </cell>
        </row>
        <row r="5660">
          <cell r="K5660">
            <v>-0.93476228711752818</v>
          </cell>
          <cell r="S5660">
            <v>40</v>
          </cell>
        </row>
        <row r="5661">
          <cell r="K5661">
            <v>-0.79091702312237688</v>
          </cell>
          <cell r="S5661">
            <v>40</v>
          </cell>
        </row>
        <row r="5662">
          <cell r="K5662">
            <v>-0.65244911195944888</v>
          </cell>
          <cell r="S5662">
            <v>40</v>
          </cell>
        </row>
        <row r="5663">
          <cell r="K5663">
            <v>-0.68261742207979459</v>
          </cell>
          <cell r="S5663">
            <v>40</v>
          </cell>
        </row>
        <row r="5664">
          <cell r="K5664">
            <v>-0.58304005465728315</v>
          </cell>
          <cell r="S5664">
            <v>40</v>
          </cell>
        </row>
        <row r="5665">
          <cell r="K5665">
            <v>-0.50022462244207544</v>
          </cell>
          <cell r="S5665">
            <v>40</v>
          </cell>
        </row>
        <row r="5666">
          <cell r="K5666">
            <v>-0.56202676887042469</v>
          </cell>
          <cell r="S5666">
            <v>40</v>
          </cell>
        </row>
        <row r="5667">
          <cell r="K5667">
            <v>2666.0055253022938</v>
          </cell>
          <cell r="S5667">
            <v>40</v>
          </cell>
        </row>
        <row r="5668">
          <cell r="K5668">
            <v>217.23713911227094</v>
          </cell>
          <cell r="S5668">
            <v>40</v>
          </cell>
        </row>
        <row r="5669">
          <cell r="K5669">
            <v>102.93845291527343</v>
          </cell>
          <cell r="S5669">
            <v>40</v>
          </cell>
        </row>
        <row r="5670">
          <cell r="K5670">
            <v>3662.4663078035805</v>
          </cell>
          <cell r="S5670">
            <v>40</v>
          </cell>
        </row>
        <row r="5671">
          <cell r="K5671">
            <v>-8.2812500893651511E-2</v>
          </cell>
          <cell r="S5671">
            <v>40</v>
          </cell>
        </row>
        <row r="5672">
          <cell r="K5672">
            <v>1005.7435615306267</v>
          </cell>
          <cell r="S5672">
            <v>40</v>
          </cell>
        </row>
        <row r="5673">
          <cell r="K5673">
            <v>-11.296924419904771</v>
          </cell>
          <cell r="S5673">
            <v>40</v>
          </cell>
        </row>
        <row r="5674">
          <cell r="K5674">
            <v>-11.648566218644936</v>
          </cell>
          <cell r="S5674">
            <v>40</v>
          </cell>
        </row>
        <row r="5675">
          <cell r="K5675">
            <v>-0.3340486402826377</v>
          </cell>
          <cell r="S5675">
            <v>40</v>
          </cell>
        </row>
        <row r="5676">
          <cell r="K5676">
            <v>-9.5292214819660631E-2</v>
          </cell>
          <cell r="S5676">
            <v>40</v>
          </cell>
        </row>
        <row r="5677">
          <cell r="K5677">
            <v>-5.4885132557620482</v>
          </cell>
          <cell r="S5677">
            <v>40</v>
          </cell>
        </row>
        <row r="5678">
          <cell r="K5678">
            <v>-10.510288391049</v>
          </cell>
          <cell r="S5678">
            <v>40</v>
          </cell>
        </row>
        <row r="5679">
          <cell r="K5679">
            <v>-9.2375893365262485</v>
          </cell>
          <cell r="S5679">
            <v>40</v>
          </cell>
        </row>
        <row r="5680">
          <cell r="K5680">
            <v>-8.4901398561583612</v>
          </cell>
          <cell r="S5680">
            <v>40</v>
          </cell>
        </row>
        <row r="5681">
          <cell r="K5681">
            <v>-0.77547468096957395</v>
          </cell>
          <cell r="S5681">
            <v>40</v>
          </cell>
        </row>
        <row r="5682">
          <cell r="K5682">
            <v>-11.004657262906564</v>
          </cell>
          <cell r="S5682">
            <v>40</v>
          </cell>
        </row>
        <row r="5683">
          <cell r="K5683">
            <v>-11.657060148561271</v>
          </cell>
          <cell r="S5683">
            <v>40</v>
          </cell>
        </row>
        <row r="5684">
          <cell r="K5684">
            <v>-0.48261250329868188</v>
          </cell>
          <cell r="S5684">
            <v>40</v>
          </cell>
        </row>
        <row r="5685">
          <cell r="K5685">
            <v>-0.37970448745749436</v>
          </cell>
          <cell r="S5685">
            <v>40</v>
          </cell>
        </row>
        <row r="5686">
          <cell r="K5686">
            <v>-11.2676841866644</v>
          </cell>
          <cell r="S5686">
            <v>40</v>
          </cell>
        </row>
        <row r="5687">
          <cell r="K5687">
            <v>1818.3550369482916</v>
          </cell>
          <cell r="S5687">
            <v>40</v>
          </cell>
        </row>
        <row r="5688">
          <cell r="K5688">
            <v>1383.0050186939341</v>
          </cell>
          <cell r="S5688">
            <v>40</v>
          </cell>
        </row>
        <row r="5689">
          <cell r="K5689">
            <v>-12.130762917609696</v>
          </cell>
          <cell r="S5689">
            <v>40</v>
          </cell>
        </row>
        <row r="5690">
          <cell r="K5690">
            <v>1579.2840406745602</v>
          </cell>
          <cell r="S5690">
            <v>40</v>
          </cell>
        </row>
        <row r="5691">
          <cell r="K5691">
            <v>1554.8986603248129</v>
          </cell>
          <cell r="S5691">
            <v>40</v>
          </cell>
        </row>
        <row r="5692">
          <cell r="K5692">
            <v>-14.383985615971461</v>
          </cell>
          <cell r="S5692">
            <v>40</v>
          </cell>
        </row>
        <row r="5693">
          <cell r="K5693">
            <v>0.27571792133337997</v>
          </cell>
          <cell r="S5693">
            <v>40</v>
          </cell>
        </row>
        <row r="5694">
          <cell r="K5694">
            <v>997.32468404508586</v>
          </cell>
          <cell r="S5694">
            <v>40</v>
          </cell>
        </row>
        <row r="5695">
          <cell r="K5695">
            <v>-11.599800297079126</v>
          </cell>
          <cell r="S5695">
            <v>40</v>
          </cell>
        </row>
        <row r="5696">
          <cell r="K5696">
            <v>-0.5481895638136558</v>
          </cell>
          <cell r="S5696">
            <v>40</v>
          </cell>
        </row>
        <row r="5697">
          <cell r="K5697">
            <v>-11.950919743484572</v>
          </cell>
          <cell r="S5697">
            <v>40</v>
          </cell>
        </row>
        <row r="5698">
          <cell r="K5698">
            <v>-11.094302519742591</v>
          </cell>
          <cell r="S5698">
            <v>40</v>
          </cell>
        </row>
        <row r="5699">
          <cell r="K5699">
            <v>-0.33576582487873385</v>
          </cell>
          <cell r="S5699">
            <v>40</v>
          </cell>
        </row>
        <row r="5700">
          <cell r="K5700">
            <v>-0.39711960037164712</v>
          </cell>
          <cell r="S5700">
            <v>40</v>
          </cell>
        </row>
        <row r="5701">
          <cell r="K5701">
            <v>-0.11230701839721753</v>
          </cell>
          <cell r="S5701">
            <v>40</v>
          </cell>
        </row>
        <row r="5702">
          <cell r="K5702">
            <v>-0.17901200159943992</v>
          </cell>
          <cell r="S5702">
            <v>40</v>
          </cell>
        </row>
        <row r="5703">
          <cell r="K5703">
            <v>-5.6859271064193271</v>
          </cell>
          <cell r="S5703">
            <v>40</v>
          </cell>
        </row>
        <row r="5704">
          <cell r="K5704">
            <v>-8.03840554608585E-2</v>
          </cell>
          <cell r="S5704">
            <v>40</v>
          </cell>
        </row>
        <row r="5705">
          <cell r="K5705">
            <v>-10.801632408311386</v>
          </cell>
          <cell r="S5705">
            <v>40</v>
          </cell>
        </row>
        <row r="5706">
          <cell r="K5706">
            <v>-10.985552146779559</v>
          </cell>
          <cell r="S5706">
            <v>40</v>
          </cell>
        </row>
        <row r="5707">
          <cell r="K5707">
            <v>-9.5821662540064132</v>
          </cell>
          <cell r="S5707">
            <v>40</v>
          </cell>
        </row>
        <row r="5708">
          <cell r="K5708">
            <v>-9.6671642204231123</v>
          </cell>
          <cell r="S5708">
            <v>40</v>
          </cell>
        </row>
        <row r="5709">
          <cell r="K5709">
            <v>-8.7709452768139915</v>
          </cell>
          <cell r="S5709">
            <v>40</v>
          </cell>
        </row>
        <row r="5710">
          <cell r="K5710">
            <v>-8.7779621492159823</v>
          </cell>
          <cell r="S5710">
            <v>40</v>
          </cell>
        </row>
        <row r="5711">
          <cell r="K5711">
            <v>-0.77808298213302374</v>
          </cell>
          <cell r="S5711">
            <v>40</v>
          </cell>
        </row>
        <row r="5712">
          <cell r="K5712">
            <v>-0.78416378333508574</v>
          </cell>
          <cell r="S5712">
            <v>40</v>
          </cell>
        </row>
        <row r="5713">
          <cell r="K5713">
            <v>-11.28194966793582</v>
          </cell>
          <cell r="S5713">
            <v>40</v>
          </cell>
        </row>
        <row r="5714">
          <cell r="K5714">
            <v>-11.009732500905761</v>
          </cell>
          <cell r="S5714">
            <v>40</v>
          </cell>
        </row>
        <row r="5715">
          <cell r="K5715">
            <v>-11.964541396922934</v>
          </cell>
          <cell r="S5715">
            <v>40</v>
          </cell>
        </row>
        <row r="5716">
          <cell r="K5716">
            <v>-11.604758403536353</v>
          </cell>
          <cell r="S5716">
            <v>40</v>
          </cell>
        </row>
        <row r="5717">
          <cell r="K5717">
            <v>-0.49291311854101183</v>
          </cell>
          <cell r="S5717">
            <v>40</v>
          </cell>
        </row>
        <row r="5718">
          <cell r="K5718">
            <v>-0.50829389021715865</v>
          </cell>
          <cell r="S5718">
            <v>40</v>
          </cell>
        </row>
        <row r="5719">
          <cell r="K5719">
            <v>-0.38568006796015547</v>
          </cell>
          <cell r="S5719">
            <v>40</v>
          </cell>
        </row>
        <row r="5720">
          <cell r="K5720">
            <v>-0.39632314101396066</v>
          </cell>
          <cell r="S5720">
            <v>40</v>
          </cell>
        </row>
        <row r="5721">
          <cell r="K5721">
            <v>-11.629544829425276</v>
          </cell>
          <cell r="S5721">
            <v>40</v>
          </cell>
        </row>
        <row r="5722">
          <cell r="K5722">
            <v>-0.32684408546379173</v>
          </cell>
          <cell r="S5722">
            <v>40</v>
          </cell>
        </row>
        <row r="5723">
          <cell r="K5723">
            <v>106.21136145280778</v>
          </cell>
          <cell r="S5723">
            <v>40</v>
          </cell>
        </row>
        <row r="5724">
          <cell r="K5724">
            <v>-0.40622365403407379</v>
          </cell>
          <cell r="S5724">
            <v>40</v>
          </cell>
        </row>
        <row r="5725">
          <cell r="K5725">
            <v>106.15582040353466</v>
          </cell>
          <cell r="S5725">
            <v>40</v>
          </cell>
        </row>
        <row r="5726">
          <cell r="K5726">
            <v>-0.30974792374743793</v>
          </cell>
          <cell r="S5726">
            <v>40</v>
          </cell>
        </row>
        <row r="5727">
          <cell r="K5727">
            <v>-12.411695777986068</v>
          </cell>
          <cell r="S5727">
            <v>40</v>
          </cell>
        </row>
        <row r="5728">
          <cell r="K5728">
            <v>1132.2653537291728</v>
          </cell>
          <cell r="S5728">
            <v>40</v>
          </cell>
        </row>
        <row r="5729">
          <cell r="K5729">
            <v>128.68319152910036</v>
          </cell>
          <cell r="S5729">
            <v>40</v>
          </cell>
        </row>
        <row r="5730">
          <cell r="K5730">
            <v>1694.9232308434534</v>
          </cell>
          <cell r="S5730">
            <v>40</v>
          </cell>
        </row>
        <row r="5731">
          <cell r="K5731">
            <v>1650.3649821605582</v>
          </cell>
          <cell r="S5731">
            <v>40</v>
          </cell>
        </row>
        <row r="5732">
          <cell r="K5732">
            <v>6.0566242676541784E-3</v>
          </cell>
          <cell r="S5732">
            <v>40</v>
          </cell>
        </row>
        <row r="5733">
          <cell r="K5733">
            <v>-14.6581937146426</v>
          </cell>
          <cell r="S5733">
            <v>40</v>
          </cell>
        </row>
        <row r="5734">
          <cell r="K5734">
            <v>-6.38930626132449E-2</v>
          </cell>
          <cell r="S5734">
            <v>40</v>
          </cell>
        </row>
        <row r="5735">
          <cell r="K5735">
            <v>1039.9497313496681</v>
          </cell>
          <cell r="S5735">
            <v>40</v>
          </cell>
        </row>
        <row r="5736">
          <cell r="K5736">
            <v>-11.709985785933403</v>
          </cell>
          <cell r="S5736">
            <v>40</v>
          </cell>
        </row>
        <row r="5737">
          <cell r="K5737">
            <v>-12.027698045574617</v>
          </cell>
          <cell r="S5737">
            <v>40</v>
          </cell>
        </row>
        <row r="5738">
          <cell r="K5738">
            <v>-0.35979367921500199</v>
          </cell>
          <cell r="S5738">
            <v>40</v>
          </cell>
        </row>
        <row r="5739">
          <cell r="K5739">
            <v>-0.13769376462274968</v>
          </cell>
          <cell r="S5739">
            <v>40</v>
          </cell>
        </row>
        <row r="5740">
          <cell r="K5740">
            <v>-5.8593262489328026</v>
          </cell>
          <cell r="S5740">
            <v>40</v>
          </cell>
        </row>
        <row r="5741">
          <cell r="K5741">
            <v>-11.037611530855742</v>
          </cell>
          <cell r="S5741">
            <v>40</v>
          </cell>
        </row>
        <row r="5742">
          <cell r="K5742">
            <v>-9.7988464813656506</v>
          </cell>
          <cell r="S5742">
            <v>40</v>
          </cell>
        </row>
        <row r="5743">
          <cell r="K5743">
            <v>-8.9108168500281284</v>
          </cell>
          <cell r="S5743">
            <v>40</v>
          </cell>
        </row>
        <row r="5744">
          <cell r="K5744">
            <v>-0.78457737126380334</v>
          </cell>
          <cell r="S5744">
            <v>40</v>
          </cell>
        </row>
        <row r="5745">
          <cell r="K5745">
            <v>-11.383791972472387</v>
          </cell>
          <cell r="S5745">
            <v>40</v>
          </cell>
        </row>
        <row r="5746">
          <cell r="K5746">
            <v>-12.027746961072154</v>
          </cell>
          <cell r="S5746">
            <v>40</v>
          </cell>
        </row>
        <row r="5747">
          <cell r="K5747">
            <v>-0.50672061270469915</v>
          </cell>
          <cell r="S5747">
            <v>40</v>
          </cell>
        </row>
        <row r="5748">
          <cell r="K5748">
            <v>-0.39852381927250652</v>
          </cell>
          <cell r="S5748">
            <v>40</v>
          </cell>
        </row>
        <row r="5749">
          <cell r="K5749">
            <v>-11.780449830077362</v>
          </cell>
          <cell r="S5749">
            <v>40</v>
          </cell>
        </row>
        <row r="5750">
          <cell r="K5750">
            <v>1866.573366945257</v>
          </cell>
          <cell r="S5750">
            <v>40</v>
          </cell>
        </row>
        <row r="5751">
          <cell r="K5751">
            <v>1397.8936021419231</v>
          </cell>
          <cell r="S5751">
            <v>40</v>
          </cell>
        </row>
        <row r="5752">
          <cell r="K5752">
            <v>-3.1273729608569729E-2</v>
          </cell>
          <cell r="S5752">
            <v>40</v>
          </cell>
        </row>
        <row r="5753">
          <cell r="K5753">
            <v>104.41116144630728</v>
          </cell>
          <cell r="S5753">
            <v>40</v>
          </cell>
        </row>
        <row r="5754">
          <cell r="K5754">
            <v>338.65286910713638</v>
          </cell>
          <cell r="S5754">
            <v>40</v>
          </cell>
        </row>
        <row r="5755">
          <cell r="K5755">
            <v>-7.9844902309134505E-2</v>
          </cell>
          <cell r="S5755">
            <v>40</v>
          </cell>
        </row>
        <row r="5756">
          <cell r="K5756">
            <v>-0.81480986679444789</v>
          </cell>
          <cell r="S5756">
            <v>40</v>
          </cell>
        </row>
        <row r="5757">
          <cell r="K5757">
            <v>-0.72664402618486135</v>
          </cell>
          <cell r="S5757">
            <v>40</v>
          </cell>
        </row>
        <row r="5758">
          <cell r="K5758">
            <v>-0.63351665397938606</v>
          </cell>
          <cell r="S5758">
            <v>40</v>
          </cell>
        </row>
        <row r="5759">
          <cell r="K5759">
            <v>-0.60327407735775485</v>
          </cell>
          <cell r="S5759">
            <v>40</v>
          </cell>
        </row>
        <row r="5760">
          <cell r="K5760">
            <v>-0.5611160716822654</v>
          </cell>
          <cell r="S5760">
            <v>40</v>
          </cell>
        </row>
        <row r="5761">
          <cell r="K5761">
            <v>-0.52801374782596</v>
          </cell>
          <cell r="S5761">
            <v>40</v>
          </cell>
        </row>
        <row r="5762">
          <cell r="K5762">
            <v>-0.74772419268679724</v>
          </cell>
          <cell r="S5762">
            <v>40</v>
          </cell>
        </row>
        <row r="5763">
          <cell r="K5763">
            <v>-0.61040105947995882</v>
          </cell>
          <cell r="S5763">
            <v>40</v>
          </cell>
        </row>
        <row r="5764">
          <cell r="K5764">
            <v>-0.50463177927580005</v>
          </cell>
          <cell r="S5764">
            <v>40</v>
          </cell>
        </row>
        <row r="5765">
          <cell r="K5765">
            <v>-1.020427032511054</v>
          </cell>
          <cell r="S5765">
            <v>40</v>
          </cell>
        </row>
        <row r="5766">
          <cell r="K5766">
            <v>-0.97454102949206467</v>
          </cell>
          <cell r="S5766">
            <v>40</v>
          </cell>
        </row>
        <row r="5767">
          <cell r="K5767">
            <v>-31.635573458912297</v>
          </cell>
          <cell r="S5767">
            <v>40</v>
          </cell>
        </row>
        <row r="5768">
          <cell r="K5768">
            <v>-0.70812952759167602</v>
          </cell>
          <cell r="S5768">
            <v>40</v>
          </cell>
        </row>
        <row r="5769">
          <cell r="K5769">
            <v>-0.61502209886314152</v>
          </cell>
          <cell r="S5769">
            <v>40</v>
          </cell>
        </row>
        <row r="5770">
          <cell r="K5770">
            <v>322.75929040441679</v>
          </cell>
          <cell r="S5770">
            <v>40</v>
          </cell>
        </row>
        <row r="5771">
          <cell r="K5771">
            <v>73.148641533813347</v>
          </cell>
          <cell r="S5771">
            <v>40</v>
          </cell>
        </row>
        <row r="5772">
          <cell r="K5772">
            <v>352.89828708494616</v>
          </cell>
          <cell r="S5772">
            <v>40</v>
          </cell>
        </row>
        <row r="5773">
          <cell r="K5773">
            <v>-3.8818247925146827E-2</v>
          </cell>
          <cell r="S5773">
            <v>40</v>
          </cell>
        </row>
        <row r="5774">
          <cell r="K5774">
            <v>6910.6516045812868</v>
          </cell>
          <cell r="S5774">
            <v>40</v>
          </cell>
        </row>
        <row r="5775">
          <cell r="K5775">
            <v>309.16801681091232</v>
          </cell>
          <cell r="S5775">
            <v>40</v>
          </cell>
        </row>
        <row r="5776">
          <cell r="K5776">
            <v>-0.32773943003191847</v>
          </cell>
          <cell r="S5776">
            <v>40</v>
          </cell>
        </row>
        <row r="5777">
          <cell r="K5777">
            <v>-0.75756709457101978</v>
          </cell>
          <cell r="S5777">
            <v>40</v>
          </cell>
        </row>
        <row r="5778">
          <cell r="K5778">
            <v>-0.66118257052113827</v>
          </cell>
          <cell r="S5778">
            <v>40</v>
          </cell>
        </row>
        <row r="5779">
          <cell r="K5779">
            <v>-0.57035460443256703</v>
          </cell>
          <cell r="S5779">
            <v>40</v>
          </cell>
        </row>
        <row r="5780">
          <cell r="K5780">
            <v>-0.59591903448367345</v>
          </cell>
          <cell r="S5780">
            <v>40</v>
          </cell>
        </row>
        <row r="5781">
          <cell r="K5781">
            <v>-0.5300625453124993</v>
          </cell>
          <cell r="S5781">
            <v>40</v>
          </cell>
        </row>
        <row r="5782">
          <cell r="K5782">
            <v>-0.47904845421348791</v>
          </cell>
          <cell r="S5782">
            <v>40</v>
          </cell>
        </row>
        <row r="5783">
          <cell r="K5783">
            <v>-0.6919396942567535</v>
          </cell>
          <cell r="S5783">
            <v>40</v>
          </cell>
        </row>
        <row r="5784">
          <cell r="K5784">
            <v>-0.54376599930288327</v>
          </cell>
          <cell r="S5784">
            <v>40</v>
          </cell>
        </row>
        <row r="5785">
          <cell r="K5785">
            <v>-0.41922760571542195</v>
          </cell>
          <cell r="S5785">
            <v>40</v>
          </cell>
        </row>
        <row r="5786">
          <cell r="K5786">
            <v>-0.9117283147410743</v>
          </cell>
          <cell r="S5786">
            <v>40</v>
          </cell>
        </row>
        <row r="5787">
          <cell r="K5787">
            <v>-0.98899391044862672</v>
          </cell>
          <cell r="S5787">
            <v>40</v>
          </cell>
        </row>
        <row r="5788">
          <cell r="K5788">
            <v>-24.320979892097412</v>
          </cell>
          <cell r="S5788">
            <v>40</v>
          </cell>
        </row>
        <row r="5789">
          <cell r="K5789">
            <v>-0.63280757940205501</v>
          </cell>
          <cell r="S5789">
            <v>40</v>
          </cell>
        </row>
        <row r="5790">
          <cell r="K5790">
            <v>169.21583588428359</v>
          </cell>
          <cell r="S5790">
            <v>40</v>
          </cell>
        </row>
        <row r="5791">
          <cell r="K5791">
            <v>335.83256855422343</v>
          </cell>
          <cell r="S5791">
            <v>40</v>
          </cell>
        </row>
        <row r="5792">
          <cell r="K5792">
            <v>-0.52689323789180487</v>
          </cell>
          <cell r="S5792">
            <v>40</v>
          </cell>
        </row>
        <row r="5793">
          <cell r="K5793">
            <v>2735.9879879067635</v>
          </cell>
          <cell r="S5793">
            <v>40</v>
          </cell>
        </row>
        <row r="5794">
          <cell r="K5794">
            <v>-0.15911854328404815</v>
          </cell>
          <cell r="S5794">
            <v>40</v>
          </cell>
        </row>
        <row r="5795">
          <cell r="K5795">
            <v>234.68414900655563</v>
          </cell>
          <cell r="S5795">
            <v>40</v>
          </cell>
        </row>
        <row r="5796">
          <cell r="K5796">
            <v>2.6997733409943162E-2</v>
          </cell>
          <cell r="S5796">
            <v>40</v>
          </cell>
        </row>
        <row r="5797">
          <cell r="K5797">
            <v>-33.168576605257925</v>
          </cell>
          <cell r="S5797">
            <v>40</v>
          </cell>
        </row>
        <row r="5798">
          <cell r="K5798">
            <v>-0.74135275770385378</v>
          </cell>
          <cell r="S5798">
            <v>40</v>
          </cell>
        </row>
        <row r="5799">
          <cell r="K5799">
            <v>-0.63991742622497416</v>
          </cell>
          <cell r="S5799">
            <v>40</v>
          </cell>
        </row>
        <row r="5800">
          <cell r="K5800">
            <v>-0.54838172013227049</v>
          </cell>
          <cell r="S5800">
            <v>40</v>
          </cell>
        </row>
        <row r="5801">
          <cell r="K5801">
            <v>-0.58827146340065029</v>
          </cell>
          <cell r="S5801">
            <v>40</v>
          </cell>
        </row>
        <row r="5802">
          <cell r="K5802">
            <v>-0.50528636133697935</v>
          </cell>
          <cell r="S5802">
            <v>40</v>
          </cell>
        </row>
        <row r="5803">
          <cell r="K5803">
            <v>-0.44747923862254541</v>
          </cell>
          <cell r="S5803">
            <v>40</v>
          </cell>
        </row>
        <row r="5804">
          <cell r="K5804">
            <v>-0.66356072961520463</v>
          </cell>
          <cell r="S5804">
            <v>40</v>
          </cell>
        </row>
        <row r="5805">
          <cell r="K5805">
            <v>-0.51271921999147052</v>
          </cell>
          <cell r="S5805">
            <v>40</v>
          </cell>
        </row>
        <row r="5806">
          <cell r="K5806">
            <v>-0.36954817721452798</v>
          </cell>
          <cell r="S5806">
            <v>40</v>
          </cell>
        </row>
        <row r="5807">
          <cell r="K5807">
            <v>-0.86117245547181753</v>
          </cell>
          <cell r="S5807">
            <v>40</v>
          </cell>
        </row>
        <row r="5808">
          <cell r="K5808">
            <v>-21.749064968136349</v>
          </cell>
          <cell r="S5808">
            <v>40</v>
          </cell>
        </row>
        <row r="5809">
          <cell r="K5809">
            <v>-21.977448324484776</v>
          </cell>
          <cell r="S5809">
            <v>40</v>
          </cell>
        </row>
        <row r="5810">
          <cell r="K5810">
            <v>-0.60516251109774166</v>
          </cell>
          <cell r="S5810">
            <v>40</v>
          </cell>
        </row>
        <row r="5811">
          <cell r="K5811">
            <v>-0.49816213200096099</v>
          </cell>
          <cell r="S5811">
            <v>40</v>
          </cell>
        </row>
        <row r="5812">
          <cell r="K5812">
            <v>-0.41685770071857403</v>
          </cell>
          <cell r="S5812">
            <v>40</v>
          </cell>
        </row>
        <row r="5813">
          <cell r="K5813">
            <v>3180.5533475676375</v>
          </cell>
          <cell r="S5813">
            <v>40</v>
          </cell>
        </row>
        <row r="5814">
          <cell r="K5814">
            <v>2502.1077780984256</v>
          </cell>
          <cell r="S5814">
            <v>40</v>
          </cell>
        </row>
        <row r="5815">
          <cell r="K5815">
            <v>-9.7925250135490693E-2</v>
          </cell>
          <cell r="S5815">
            <v>40</v>
          </cell>
        </row>
        <row r="5816">
          <cell r="K5816">
            <v>293.15705032302839</v>
          </cell>
          <cell r="S5816">
            <v>40</v>
          </cell>
        </row>
        <row r="5817">
          <cell r="K5817">
            <v>-34.665007963611302</v>
          </cell>
          <cell r="S5817">
            <v>40</v>
          </cell>
        </row>
        <row r="5818">
          <cell r="K5818">
            <v>-28.476517398719157</v>
          </cell>
          <cell r="S5818">
            <v>40</v>
          </cell>
        </row>
        <row r="5819">
          <cell r="K5819">
            <v>-0.74026965727343996</v>
          </cell>
          <cell r="S5819">
            <v>40</v>
          </cell>
        </row>
        <row r="5820">
          <cell r="K5820">
            <v>-0.64592567069394136</v>
          </cell>
          <cell r="S5820">
            <v>40</v>
          </cell>
        </row>
        <row r="5821">
          <cell r="K5821">
            <v>-0.56684815823214807</v>
          </cell>
          <cell r="S5821">
            <v>40</v>
          </cell>
        </row>
        <row r="5822">
          <cell r="K5822">
            <v>-0.67175615115833254</v>
          </cell>
          <cell r="S5822">
            <v>40</v>
          </cell>
        </row>
        <row r="5823">
          <cell r="K5823">
            <v>-0.57850622846512922</v>
          </cell>
          <cell r="S5823">
            <v>40</v>
          </cell>
        </row>
        <row r="5824">
          <cell r="K5824">
            <v>-0.5147995090306603</v>
          </cell>
          <cell r="S5824">
            <v>40</v>
          </cell>
        </row>
        <row r="5825">
          <cell r="K5825">
            <v>-0.67267623931223897</v>
          </cell>
          <cell r="S5825">
            <v>40</v>
          </cell>
        </row>
        <row r="5826">
          <cell r="K5826">
            <v>-0.54067629864817901</v>
          </cell>
          <cell r="S5826">
            <v>40</v>
          </cell>
        </row>
        <row r="5827">
          <cell r="K5827">
            <v>-0.39910514184130663</v>
          </cell>
          <cell r="S5827">
            <v>40</v>
          </cell>
        </row>
        <row r="5828">
          <cell r="K5828">
            <v>-0.81557440636537337</v>
          </cell>
          <cell r="S5828">
            <v>40</v>
          </cell>
        </row>
        <row r="5829">
          <cell r="K5829">
            <v>-0.64102745410748752</v>
          </cell>
          <cell r="S5829">
            <v>40</v>
          </cell>
        </row>
        <row r="5830">
          <cell r="K5830">
            <v>-22.981957457696865</v>
          </cell>
          <cell r="S5830">
            <v>40</v>
          </cell>
        </row>
        <row r="5831">
          <cell r="K5831">
            <v>-0.61796677087823881</v>
          </cell>
          <cell r="S5831">
            <v>40</v>
          </cell>
        </row>
        <row r="5832">
          <cell r="K5832">
            <v>-0.51452009768154705</v>
          </cell>
          <cell r="S5832">
            <v>40</v>
          </cell>
        </row>
        <row r="5833">
          <cell r="K5833">
            <v>-0.42974562939083077</v>
          </cell>
          <cell r="S5833">
            <v>40</v>
          </cell>
        </row>
        <row r="5834">
          <cell r="K5834">
            <v>-0.49912950052966082</v>
          </cell>
          <cell r="S5834">
            <v>40</v>
          </cell>
        </row>
        <row r="5835">
          <cell r="K5835">
            <v>2332.022170395262</v>
          </cell>
          <cell r="S5835">
            <v>40</v>
          </cell>
        </row>
        <row r="5836">
          <cell r="K5836">
            <v>-9.5923649288075452E-2</v>
          </cell>
          <cell r="S5836">
            <v>40</v>
          </cell>
        </row>
        <row r="5837">
          <cell r="K5837">
            <v>158.80285000734844</v>
          </cell>
          <cell r="S5837">
            <v>40</v>
          </cell>
        </row>
        <row r="5838">
          <cell r="K5838">
            <v>-0.10656617335505709</v>
          </cell>
          <cell r="S5838">
            <v>40</v>
          </cell>
        </row>
        <row r="5839">
          <cell r="K5839">
            <v>-30.715620274242195</v>
          </cell>
          <cell r="S5839">
            <v>40</v>
          </cell>
        </row>
        <row r="5840">
          <cell r="K5840">
            <v>-13.978337529708506</v>
          </cell>
          <cell r="S5840">
            <v>40</v>
          </cell>
        </row>
        <row r="5841">
          <cell r="K5841">
            <v>-14.580441972048094</v>
          </cell>
          <cell r="S5841">
            <v>40</v>
          </cell>
        </row>
        <row r="5842">
          <cell r="K5842">
            <v>-14.982263863710667</v>
          </cell>
          <cell r="S5842">
            <v>40</v>
          </cell>
        </row>
        <row r="5843">
          <cell r="K5843">
            <v>-0.13661918569313805</v>
          </cell>
          <cell r="S5843">
            <v>40</v>
          </cell>
        </row>
        <row r="5844">
          <cell r="K5844">
            <v>-7.3266140420510713</v>
          </cell>
          <cell r="S5844">
            <v>40</v>
          </cell>
        </row>
        <row r="5845">
          <cell r="K5845">
            <v>-6.6069068004484928</v>
          </cell>
          <cell r="S5845">
            <v>40</v>
          </cell>
        </row>
        <row r="5846">
          <cell r="K5846">
            <v>-12.459590606539255</v>
          </cell>
          <cell r="S5846">
            <v>40</v>
          </cell>
        </row>
        <row r="5847">
          <cell r="K5847">
            <v>-11.11660036210573</v>
          </cell>
          <cell r="S5847">
            <v>40</v>
          </cell>
        </row>
        <row r="5848">
          <cell r="K5848">
            <v>-10.185527895450399</v>
          </cell>
          <cell r="S5848">
            <v>40</v>
          </cell>
        </row>
        <row r="5849">
          <cell r="K5849">
            <v>-13.899263356842317</v>
          </cell>
          <cell r="S5849">
            <v>40</v>
          </cell>
        </row>
        <row r="5850">
          <cell r="K5850">
            <v>-15.026409089779762</v>
          </cell>
          <cell r="S5850">
            <v>40</v>
          </cell>
        </row>
        <row r="5851">
          <cell r="K5851">
            <v>-15.739358947127515</v>
          </cell>
          <cell r="S5851">
            <v>40</v>
          </cell>
        </row>
        <row r="5852">
          <cell r="K5852">
            <v>-0.41460355869064841</v>
          </cell>
          <cell r="S5852">
            <v>40</v>
          </cell>
        </row>
        <row r="5853">
          <cell r="K5853">
            <v>-14.279414415569553</v>
          </cell>
          <cell r="S5853">
            <v>40</v>
          </cell>
        </row>
        <row r="5854">
          <cell r="K5854">
            <v>-13.992835259405512</v>
          </cell>
          <cell r="S5854">
            <v>40</v>
          </cell>
        </row>
        <row r="5855">
          <cell r="K5855">
            <v>-0.34121501087613532</v>
          </cell>
          <cell r="S5855">
            <v>40</v>
          </cell>
        </row>
        <row r="5856">
          <cell r="K5856">
            <v>-15.252593049290619</v>
          </cell>
          <cell r="S5856">
            <v>40</v>
          </cell>
        </row>
        <row r="5857">
          <cell r="K5857">
            <v>-16.505132123138196</v>
          </cell>
          <cell r="S5857">
            <v>40</v>
          </cell>
        </row>
        <row r="5858">
          <cell r="K5858">
            <v>292.31637624641377</v>
          </cell>
          <cell r="S5858">
            <v>40</v>
          </cell>
        </row>
        <row r="5859">
          <cell r="K5859">
            <v>-4.6180163714490879E-2</v>
          </cell>
          <cell r="S5859">
            <v>40</v>
          </cell>
        </row>
        <row r="5860">
          <cell r="K5860">
            <v>-19.302356029503297</v>
          </cell>
          <cell r="S5860">
            <v>40</v>
          </cell>
        </row>
        <row r="5861">
          <cell r="K5861">
            <v>-14.301608463026371</v>
          </cell>
          <cell r="S5861">
            <v>40</v>
          </cell>
        </row>
        <row r="5862">
          <cell r="K5862">
            <v>-13.953794186191452</v>
          </cell>
          <cell r="S5862">
            <v>40</v>
          </cell>
        </row>
        <row r="5863">
          <cell r="K5863">
            <v>-14.8845328006968</v>
          </cell>
          <cell r="S5863">
            <v>40</v>
          </cell>
        </row>
        <row r="5864">
          <cell r="K5864">
            <v>-14.343285225568446</v>
          </cell>
          <cell r="S5864">
            <v>40</v>
          </cell>
        </row>
        <row r="5865">
          <cell r="K5865">
            <v>-15.325836637431374</v>
          </cell>
          <cell r="S5865">
            <v>40</v>
          </cell>
        </row>
        <row r="5866">
          <cell r="K5866">
            <v>-14.564711204782471</v>
          </cell>
          <cell r="S5866">
            <v>40</v>
          </cell>
        </row>
        <row r="5867">
          <cell r="K5867">
            <v>-0.14128041586329587</v>
          </cell>
          <cell r="S5867">
            <v>40</v>
          </cell>
        </row>
        <row r="5868">
          <cell r="K5868">
            <v>-0.21216000329994791</v>
          </cell>
          <cell r="S5868">
            <v>40</v>
          </cell>
        </row>
        <row r="5869">
          <cell r="K5869">
            <v>-7.5481951676989594</v>
          </cell>
          <cell r="S5869">
            <v>40</v>
          </cell>
        </row>
        <row r="5870">
          <cell r="K5870">
            <v>-7.9100508841743471</v>
          </cell>
          <cell r="S5870">
            <v>40</v>
          </cell>
        </row>
        <row r="5871">
          <cell r="K5871">
            <v>-6.803119143368324</v>
          </cell>
          <cell r="S5871">
            <v>40</v>
          </cell>
        </row>
        <row r="5872">
          <cell r="K5872">
            <v>-7.1709971538895179</v>
          </cell>
          <cell r="S5872">
            <v>40</v>
          </cell>
        </row>
        <row r="5873">
          <cell r="K5873">
            <v>-12.814239846347949</v>
          </cell>
          <cell r="S5873">
            <v>40</v>
          </cell>
        </row>
        <row r="5874">
          <cell r="K5874">
            <v>-12.989883334458577</v>
          </cell>
          <cell r="S5874">
            <v>40</v>
          </cell>
        </row>
        <row r="5875">
          <cell r="K5875">
            <v>-11.397244247757408</v>
          </cell>
          <cell r="S5875">
            <v>40</v>
          </cell>
        </row>
        <row r="5876">
          <cell r="K5876">
            <v>-11.450451309012427</v>
          </cell>
          <cell r="S5876">
            <v>40</v>
          </cell>
        </row>
        <row r="5877">
          <cell r="K5877">
            <v>-10.464956858656153</v>
          </cell>
          <cell r="S5877">
            <v>40</v>
          </cell>
        </row>
        <row r="5878">
          <cell r="K5878">
            <v>-10.468355679505629</v>
          </cell>
          <cell r="S5878">
            <v>40</v>
          </cell>
        </row>
        <row r="5879">
          <cell r="K5879">
            <v>-14.238689735401207</v>
          </cell>
          <cell r="S5879">
            <v>40</v>
          </cell>
        </row>
        <row r="5880">
          <cell r="K5880">
            <v>-14.171675179279065</v>
          </cell>
          <cell r="S5880">
            <v>40</v>
          </cell>
        </row>
        <row r="5881">
          <cell r="K5881">
            <v>-15.358830985093107</v>
          </cell>
          <cell r="S5881">
            <v>40</v>
          </cell>
        </row>
        <row r="5882">
          <cell r="K5882">
            <v>-15.087594571265381</v>
          </cell>
          <cell r="S5882">
            <v>40</v>
          </cell>
        </row>
        <row r="5883">
          <cell r="K5883">
            <v>-16.106026972322145</v>
          </cell>
          <cell r="S5883">
            <v>40</v>
          </cell>
        </row>
        <row r="5884">
          <cell r="K5884">
            <v>-15.712360496202146</v>
          </cell>
          <cell r="S5884">
            <v>40</v>
          </cell>
        </row>
        <row r="5885">
          <cell r="K5885">
            <v>-0.41956635486357802</v>
          </cell>
          <cell r="S5885">
            <v>40</v>
          </cell>
        </row>
        <row r="5886">
          <cell r="K5886">
            <v>-0.43599784728245516</v>
          </cell>
          <cell r="S5886">
            <v>40</v>
          </cell>
        </row>
        <row r="5887">
          <cell r="K5887">
            <v>-14.595426269316643</v>
          </cell>
          <cell r="S5887">
            <v>40</v>
          </cell>
        </row>
        <row r="5888">
          <cell r="K5888">
            <v>-13.490216065046585</v>
          </cell>
          <cell r="S5888">
            <v>40</v>
          </cell>
        </row>
        <row r="5889">
          <cell r="K5889">
            <v>-14.376885275104916</v>
          </cell>
          <cell r="S5889">
            <v>40</v>
          </cell>
        </row>
        <row r="5890">
          <cell r="K5890">
            <v>-12.894471390537754</v>
          </cell>
          <cell r="S5890">
            <v>40</v>
          </cell>
        </row>
        <row r="5891">
          <cell r="K5891">
            <v>2283.0699207477437</v>
          </cell>
          <cell r="S5891">
            <v>40</v>
          </cell>
        </row>
        <row r="5892">
          <cell r="K5892">
            <v>-0.35557359151731577</v>
          </cell>
          <cell r="S5892">
            <v>40</v>
          </cell>
        </row>
        <row r="5893">
          <cell r="K5893">
            <v>254.9116813351535</v>
          </cell>
          <cell r="S5893">
            <v>40</v>
          </cell>
        </row>
        <row r="5894">
          <cell r="K5894">
            <v>-6.9593366787108063E-3</v>
          </cell>
          <cell r="S5894">
            <v>40</v>
          </cell>
        </row>
        <row r="5895">
          <cell r="K5895">
            <v>-17.09756293556384</v>
          </cell>
          <cell r="S5895">
            <v>40</v>
          </cell>
        </row>
        <row r="5896">
          <cell r="K5896">
            <v>-7.7523992516095624E-2</v>
          </cell>
          <cell r="S5896">
            <v>40</v>
          </cell>
        </row>
        <row r="5897">
          <cell r="K5897">
            <v>2096.0001443829156</v>
          </cell>
          <cell r="S5897">
            <v>40</v>
          </cell>
        </row>
        <row r="5898">
          <cell r="K5898">
            <v>1833.9545465968192</v>
          </cell>
          <cell r="S5898">
            <v>40</v>
          </cell>
        </row>
        <row r="5899">
          <cell r="K5899">
            <v>-4.5519086195457061E-2</v>
          </cell>
          <cell r="S5899">
            <v>40</v>
          </cell>
        </row>
        <row r="5900">
          <cell r="K5900">
            <v>-16.320632175195087</v>
          </cell>
          <cell r="S5900">
            <v>40</v>
          </cell>
        </row>
        <row r="5901">
          <cell r="K5901">
            <v>-19.608003588426502</v>
          </cell>
          <cell r="S5901">
            <v>40</v>
          </cell>
        </row>
        <row r="5902">
          <cell r="K5902">
            <v>-18.783959222913673</v>
          </cell>
          <cell r="S5902">
            <v>40</v>
          </cell>
        </row>
        <row r="5903">
          <cell r="K5903">
            <v>-14.434649437509403</v>
          </cell>
          <cell r="S5903">
            <v>40</v>
          </cell>
        </row>
        <row r="5904">
          <cell r="K5904">
            <v>-15.000211631913064</v>
          </cell>
          <cell r="S5904">
            <v>40</v>
          </cell>
        </row>
        <row r="5905">
          <cell r="K5905">
            <v>-15.413835630841515</v>
          </cell>
          <cell r="S5905">
            <v>40</v>
          </cell>
        </row>
        <row r="5906">
          <cell r="K5906">
            <v>-0.15383815286264499</v>
          </cell>
          <cell r="S5906">
            <v>40</v>
          </cell>
        </row>
        <row r="5907">
          <cell r="K5907">
            <v>-7.8351391385861202</v>
          </cell>
          <cell r="S5907">
            <v>40</v>
          </cell>
        </row>
        <row r="5908">
          <cell r="K5908">
            <v>-7.0268902170862662</v>
          </cell>
          <cell r="S5908">
            <v>40</v>
          </cell>
        </row>
        <row r="5909">
          <cell r="K5909">
            <v>-13.09608142158951</v>
          </cell>
          <cell r="S5909">
            <v>40</v>
          </cell>
        </row>
        <row r="5910">
          <cell r="K5910">
            <v>-11.638537936597022</v>
          </cell>
          <cell r="S5910">
            <v>40</v>
          </cell>
        </row>
        <row r="5911">
          <cell r="K5911">
            <v>-10.743825911803595</v>
          </cell>
          <cell r="S5911">
            <v>40</v>
          </cell>
        </row>
        <row r="5912">
          <cell r="K5912">
            <v>-14.332344254944305</v>
          </cell>
          <cell r="S5912">
            <v>40</v>
          </cell>
        </row>
        <row r="5913">
          <cell r="K5913">
            <v>-15.516545281003706</v>
          </cell>
          <cell r="S5913">
            <v>40</v>
          </cell>
        </row>
        <row r="5914">
          <cell r="K5914">
            <v>-16.378597054821981</v>
          </cell>
          <cell r="S5914">
            <v>40</v>
          </cell>
        </row>
        <row r="5915">
          <cell r="K5915">
            <v>-0.43035960622424052</v>
          </cell>
          <cell r="S5915">
            <v>40</v>
          </cell>
        </row>
        <row r="5916">
          <cell r="K5916">
            <v>-14.761281750070125</v>
          </cell>
          <cell r="S5916">
            <v>40</v>
          </cell>
        </row>
        <row r="5917">
          <cell r="K5917">
            <v>-14.6268203932901</v>
          </cell>
          <cell r="S5917">
            <v>40</v>
          </cell>
        </row>
        <row r="5918">
          <cell r="K5918">
            <v>-0.35818823403071454</v>
          </cell>
          <cell r="S5918">
            <v>40</v>
          </cell>
        </row>
        <row r="5919">
          <cell r="K5919">
            <v>-2.1983676439522017E-2</v>
          </cell>
          <cell r="S5919">
            <v>40</v>
          </cell>
        </row>
        <row r="5920">
          <cell r="K5920">
            <v>-8.36780251011041E-2</v>
          </cell>
          <cell r="S5920">
            <v>40</v>
          </cell>
        </row>
        <row r="5921">
          <cell r="K5921">
            <v>2.705562434783855E-2</v>
          </cell>
          <cell r="S5921">
            <v>40</v>
          </cell>
        </row>
        <row r="5922">
          <cell r="K5922">
            <v>-4.4172778072710368E-2</v>
          </cell>
          <cell r="S5922">
            <v>40</v>
          </cell>
        </row>
        <row r="5923">
          <cell r="K5923">
            <v>-19.682590342357368</v>
          </cell>
          <cell r="S5923">
            <v>40</v>
          </cell>
        </row>
        <row r="5924">
          <cell r="K5924">
            <v>-0.72580445875464239</v>
          </cell>
          <cell r="S5924">
            <v>40</v>
          </cell>
        </row>
        <row r="5925">
          <cell r="K5925">
            <v>-0.59107073464800641</v>
          </cell>
          <cell r="S5925">
            <v>40</v>
          </cell>
        </row>
        <row r="5926">
          <cell r="K5926">
            <v>-0.46616007218854161</v>
          </cell>
          <cell r="S5926">
            <v>40</v>
          </cell>
        </row>
        <row r="5927">
          <cell r="K5927">
            <v>-0.55839485845474013</v>
          </cell>
          <cell r="S5927">
            <v>40</v>
          </cell>
        </row>
        <row r="5928">
          <cell r="K5928">
            <v>-0.51101038215545513</v>
          </cell>
          <cell r="S5928">
            <v>40</v>
          </cell>
        </row>
        <row r="5929">
          <cell r="K5929">
            <v>-0.47188286668936802</v>
          </cell>
          <cell r="S5929">
            <v>40</v>
          </cell>
        </row>
        <row r="5930">
          <cell r="K5930">
            <v>-0.62596333588010367</v>
          </cell>
          <cell r="S5930">
            <v>40</v>
          </cell>
        </row>
        <row r="5931">
          <cell r="K5931">
            <v>-0.4772338970800975</v>
          </cell>
          <cell r="S5931">
            <v>40</v>
          </cell>
        </row>
        <row r="5932">
          <cell r="K5932">
            <v>-0.35350833513133045</v>
          </cell>
          <cell r="S5932">
            <v>40</v>
          </cell>
        </row>
        <row r="5933">
          <cell r="K5933">
            <v>-0.91674471724641582</v>
          </cell>
          <cell r="S5933">
            <v>40</v>
          </cell>
        </row>
        <row r="5934">
          <cell r="K5934">
            <v>-34.565358549912133</v>
          </cell>
          <cell r="S5934">
            <v>40</v>
          </cell>
        </row>
        <row r="5935">
          <cell r="K5935">
            <v>-33.385356647931211</v>
          </cell>
          <cell r="S5935">
            <v>40</v>
          </cell>
        </row>
        <row r="5936">
          <cell r="K5936">
            <v>-0.61792863296047107</v>
          </cell>
          <cell r="S5936">
            <v>40</v>
          </cell>
        </row>
        <row r="5937">
          <cell r="K5937">
            <v>4478.3663514571736</v>
          </cell>
          <cell r="S5937">
            <v>40</v>
          </cell>
        </row>
        <row r="5938">
          <cell r="K5938">
            <v>-0.38552052172547185</v>
          </cell>
          <cell r="S5938">
            <v>40</v>
          </cell>
        </row>
        <row r="5939">
          <cell r="K5939">
            <v>352.43864273106823</v>
          </cell>
          <cell r="S5939">
            <v>40</v>
          </cell>
        </row>
        <row r="5940">
          <cell r="K5940">
            <v>4698.3118812514995</v>
          </cell>
          <cell r="S5940">
            <v>40</v>
          </cell>
        </row>
        <row r="5941">
          <cell r="K5941">
            <v>-53.292481013210661</v>
          </cell>
          <cell r="S5941">
            <v>40</v>
          </cell>
        </row>
        <row r="5942">
          <cell r="K5942">
            <v>291.8093035275067</v>
          </cell>
          <cell r="S5942">
            <v>40</v>
          </cell>
        </row>
        <row r="5943">
          <cell r="K5943">
            <v>-68.11790347104467</v>
          </cell>
          <cell r="S5943">
            <v>40</v>
          </cell>
        </row>
        <row r="5944">
          <cell r="K5944">
            <v>-0.51097266695566357</v>
          </cell>
          <cell r="S5944">
            <v>34</v>
          </cell>
        </row>
        <row r="5945">
          <cell r="K5945">
            <v>-0.65979778097638653</v>
          </cell>
          <cell r="S5945">
            <v>40</v>
          </cell>
        </row>
        <row r="5946">
          <cell r="K5946">
            <v>-0.53050906695187805</v>
          </cell>
          <cell r="S5946">
            <v>40</v>
          </cell>
        </row>
        <row r="5947">
          <cell r="K5947">
            <v>-0.44082361874395504</v>
          </cell>
          <cell r="S5947">
            <v>40</v>
          </cell>
        </row>
        <row r="5948">
          <cell r="K5948">
            <v>-0.52867259829292024</v>
          </cell>
          <cell r="S5948">
            <v>40</v>
          </cell>
        </row>
        <row r="5949">
          <cell r="K5949">
            <v>-0.45275616681766312</v>
          </cell>
          <cell r="S5949">
            <v>40</v>
          </cell>
        </row>
        <row r="5950">
          <cell r="K5950">
            <v>-0.38685060943029709</v>
          </cell>
          <cell r="S5950">
            <v>40</v>
          </cell>
        </row>
        <row r="5951">
          <cell r="K5951">
            <v>-0.55942823009493114</v>
          </cell>
          <cell r="S5951">
            <v>40</v>
          </cell>
        </row>
        <row r="5952">
          <cell r="K5952">
            <v>-0.38128869541960414</v>
          </cell>
          <cell r="S5952">
            <v>40</v>
          </cell>
        </row>
        <row r="5953">
          <cell r="K5953">
            <v>-19.437351724441633</v>
          </cell>
          <cell r="S5953">
            <v>40</v>
          </cell>
        </row>
        <row r="5954">
          <cell r="K5954">
            <v>-0.93986017468566008</v>
          </cell>
          <cell r="S5954">
            <v>40</v>
          </cell>
        </row>
        <row r="5955">
          <cell r="K5955">
            <v>-26.513130621446063</v>
          </cell>
          <cell r="S5955">
            <v>40</v>
          </cell>
        </row>
        <row r="5956">
          <cell r="K5956">
            <v>-26.228350800780305</v>
          </cell>
          <cell r="S5956">
            <v>40</v>
          </cell>
        </row>
        <row r="5957">
          <cell r="K5957">
            <v>-0.53296752523191437</v>
          </cell>
          <cell r="S5957">
            <v>40</v>
          </cell>
        </row>
        <row r="5958">
          <cell r="K5958">
            <v>210.70327394431817</v>
          </cell>
          <cell r="S5958">
            <v>40</v>
          </cell>
        </row>
        <row r="5959">
          <cell r="K5959">
            <v>-0.34040021026828521</v>
          </cell>
          <cell r="S5959">
            <v>40</v>
          </cell>
        </row>
        <row r="5960">
          <cell r="K5960">
            <v>390.0022586109103</v>
          </cell>
          <cell r="S5960">
            <v>40</v>
          </cell>
        </row>
        <row r="5961">
          <cell r="K5961">
            <v>-35.748515709032176</v>
          </cell>
          <cell r="S5961">
            <v>40</v>
          </cell>
        </row>
        <row r="5962">
          <cell r="K5962">
            <v>-38.4281174440546</v>
          </cell>
          <cell r="S5962">
            <v>40</v>
          </cell>
        </row>
        <row r="5963">
          <cell r="K5963">
            <v>3.5079546541074549E-2</v>
          </cell>
          <cell r="S5963">
            <v>40</v>
          </cell>
        </row>
        <row r="5964">
          <cell r="K5964">
            <v>-45.208045969398007</v>
          </cell>
          <cell r="S5964">
            <v>40</v>
          </cell>
        </row>
        <row r="5965">
          <cell r="K5965">
            <v>-78.000656928383862</v>
          </cell>
          <cell r="S5965">
            <v>36</v>
          </cell>
        </row>
        <row r="5966">
          <cell r="K5966">
            <v>-0.63895256287613345</v>
          </cell>
          <cell r="S5966">
            <v>40</v>
          </cell>
        </row>
        <row r="5967">
          <cell r="K5967">
            <v>-23.638492293068019</v>
          </cell>
          <cell r="S5967">
            <v>40</v>
          </cell>
        </row>
        <row r="5968">
          <cell r="K5968">
            <v>-24.036119681107383</v>
          </cell>
          <cell r="S5968">
            <v>40</v>
          </cell>
        </row>
        <row r="5969">
          <cell r="K5969">
            <v>-0.50087026850393912</v>
          </cell>
          <cell r="S5969">
            <v>40</v>
          </cell>
        </row>
        <row r="5970">
          <cell r="K5970">
            <v>-0.40849121270126226</v>
          </cell>
          <cell r="S5970">
            <v>40</v>
          </cell>
        </row>
        <row r="5971">
          <cell r="K5971">
            <v>-0.32794370608475221</v>
          </cell>
          <cell r="S5971">
            <v>40</v>
          </cell>
        </row>
        <row r="5972">
          <cell r="K5972">
            <v>-0.52490947932423204</v>
          </cell>
          <cell r="S5972">
            <v>40</v>
          </cell>
        </row>
        <row r="5973">
          <cell r="K5973">
            <v>-0.32851196635926816</v>
          </cell>
          <cell r="S5973">
            <v>40</v>
          </cell>
        </row>
        <row r="5974">
          <cell r="K5974">
            <v>-17.079147927838743</v>
          </cell>
          <cell r="S5974">
            <v>40</v>
          </cell>
        </row>
        <row r="5975">
          <cell r="K5975">
            <v>-0.91701855693988277</v>
          </cell>
          <cell r="S5975">
            <v>40</v>
          </cell>
        </row>
        <row r="5976">
          <cell r="K5976">
            <v>-23.951267247405482</v>
          </cell>
          <cell r="S5976">
            <v>40</v>
          </cell>
        </row>
        <row r="5977">
          <cell r="K5977">
            <v>-23.766747344690955</v>
          </cell>
          <cell r="S5977">
            <v>40</v>
          </cell>
        </row>
        <row r="5978">
          <cell r="K5978">
            <v>-0.500805542272312</v>
          </cell>
          <cell r="S5978">
            <v>40</v>
          </cell>
        </row>
        <row r="5979">
          <cell r="K5979">
            <v>-0.37939850243096984</v>
          </cell>
          <cell r="S5979">
            <v>40</v>
          </cell>
        </row>
        <row r="5980">
          <cell r="K5980">
            <v>-0.29082522596002724</v>
          </cell>
          <cell r="S5980">
            <v>40</v>
          </cell>
        </row>
        <row r="5981">
          <cell r="K5981">
            <v>2774.9139070201104</v>
          </cell>
          <cell r="S5981">
            <v>40</v>
          </cell>
        </row>
        <row r="5982">
          <cell r="K5982">
            <v>-27.879235703532405</v>
          </cell>
          <cell r="S5982">
            <v>40</v>
          </cell>
        </row>
        <row r="5983">
          <cell r="K5983">
            <v>-31.486929578842798</v>
          </cell>
          <cell r="S5983">
            <v>40</v>
          </cell>
        </row>
        <row r="5984">
          <cell r="K5984">
            <v>-33.929459119886957</v>
          </cell>
          <cell r="S5984">
            <v>40</v>
          </cell>
        </row>
        <row r="5985">
          <cell r="K5985">
            <v>-30.956119432694031</v>
          </cell>
          <cell r="S5985">
            <v>40</v>
          </cell>
        </row>
        <row r="5986">
          <cell r="K5986">
            <v>-56.529766684150282</v>
          </cell>
          <cell r="S5986">
            <v>39</v>
          </cell>
        </row>
        <row r="5987">
          <cell r="K5987">
            <v>-0.64565663363339443</v>
          </cell>
          <cell r="S5987">
            <v>40</v>
          </cell>
        </row>
        <row r="5988">
          <cell r="K5988">
            <v>-0.52298239378069888</v>
          </cell>
          <cell r="S5988">
            <v>40</v>
          </cell>
        </row>
        <row r="5989">
          <cell r="K5989">
            <v>-24.96846958434422</v>
          </cell>
          <cell r="S5989">
            <v>40</v>
          </cell>
        </row>
        <row r="5990">
          <cell r="K5990">
            <v>-0.57340021432347021</v>
          </cell>
          <cell r="S5990">
            <v>40</v>
          </cell>
        </row>
        <row r="5991">
          <cell r="K5991">
            <v>-0.48285463859826844</v>
          </cell>
          <cell r="S5991">
            <v>40</v>
          </cell>
        </row>
        <row r="5992">
          <cell r="K5992">
            <v>-0.39750130110083265</v>
          </cell>
          <cell r="S5992">
            <v>40</v>
          </cell>
        </row>
        <row r="5993">
          <cell r="K5993">
            <v>-0.55259633480359571</v>
          </cell>
          <cell r="S5993">
            <v>40</v>
          </cell>
        </row>
        <row r="5994">
          <cell r="K5994">
            <v>-0.36241970140792129</v>
          </cell>
          <cell r="S5994">
            <v>40</v>
          </cell>
        </row>
        <row r="5995">
          <cell r="K5995">
            <v>-0.22872582547196796</v>
          </cell>
          <cell r="S5995">
            <v>40</v>
          </cell>
        </row>
        <row r="5996">
          <cell r="K5996">
            <v>-0.65394520511291754</v>
          </cell>
          <cell r="S5996">
            <v>40</v>
          </cell>
        </row>
        <row r="5997">
          <cell r="K5997">
            <v>-25.004065467501427</v>
          </cell>
          <cell r="S5997">
            <v>40</v>
          </cell>
        </row>
        <row r="5998">
          <cell r="K5998">
            <v>-25.090760137619561</v>
          </cell>
          <cell r="S5998">
            <v>40</v>
          </cell>
        </row>
        <row r="5999">
          <cell r="K5999">
            <v>-0.51670131274119802</v>
          </cell>
          <cell r="S5999">
            <v>40</v>
          </cell>
        </row>
        <row r="6000">
          <cell r="K6000">
            <v>-0.39278321422096102</v>
          </cell>
          <cell r="S6000">
            <v>40</v>
          </cell>
        </row>
        <row r="6001">
          <cell r="K6001">
            <v>-0.29588691313599658</v>
          </cell>
          <cell r="S6001">
            <v>40</v>
          </cell>
        </row>
        <row r="6002">
          <cell r="K6002">
            <v>3432.5276846072952</v>
          </cell>
          <cell r="S6002">
            <v>40</v>
          </cell>
        </row>
        <row r="6003">
          <cell r="K6003">
            <v>-0.15883023786334344</v>
          </cell>
          <cell r="S6003">
            <v>40</v>
          </cell>
        </row>
        <row r="6004">
          <cell r="K6004">
            <v>-34.798094062333426</v>
          </cell>
          <cell r="S6004">
            <v>40</v>
          </cell>
        </row>
        <row r="6005">
          <cell r="K6005">
            <v>-9.9321330810639707E-2</v>
          </cell>
          <cell r="S6005">
            <v>40</v>
          </cell>
        </row>
        <row r="6006">
          <cell r="K6006">
            <v>-37.027742993817263</v>
          </cell>
          <cell r="S6006">
            <v>40</v>
          </cell>
        </row>
        <row r="6007">
          <cell r="K6007">
            <v>-7.5141998317555594E-2</v>
          </cell>
          <cell r="S6007">
            <v>40</v>
          </cell>
        </row>
        <row r="6008">
          <cell r="K6008">
            <v>-15.576351595510536</v>
          </cell>
          <cell r="S6008">
            <v>40</v>
          </cell>
        </row>
        <row r="6009">
          <cell r="K6009">
            <v>-16.143927605449992</v>
          </cell>
          <cell r="S6009">
            <v>40</v>
          </cell>
        </row>
        <row r="6010">
          <cell r="K6010">
            <v>-16.795617665775165</v>
          </cell>
          <cell r="S6010">
            <v>40</v>
          </cell>
        </row>
        <row r="6011">
          <cell r="K6011">
            <v>-8.2114625143930002</v>
          </cell>
          <cell r="S6011">
            <v>40</v>
          </cell>
        </row>
        <row r="6012">
          <cell r="K6012">
            <v>-7.0255043746955907</v>
          </cell>
          <cell r="S6012">
            <v>40</v>
          </cell>
        </row>
        <row r="6013">
          <cell r="K6013">
            <v>-6.0038820518028064</v>
          </cell>
          <cell r="S6013">
            <v>40</v>
          </cell>
        </row>
        <row r="6014">
          <cell r="K6014">
            <v>-12.320306432335478</v>
          </cell>
          <cell r="S6014">
            <v>40</v>
          </cell>
        </row>
        <row r="6015">
          <cell r="K6015">
            <v>-10.828123069208136</v>
          </cell>
          <cell r="S6015">
            <v>40</v>
          </cell>
        </row>
        <row r="6016">
          <cell r="K6016">
            <v>-9.2949577863438204</v>
          </cell>
          <cell r="S6016">
            <v>40</v>
          </cell>
        </row>
        <row r="6017">
          <cell r="K6017">
            <v>-15.95528360499422</v>
          </cell>
          <cell r="S6017">
            <v>40</v>
          </cell>
        </row>
        <row r="6018">
          <cell r="K6018">
            <v>-17.220877902692802</v>
          </cell>
          <cell r="S6018">
            <v>40</v>
          </cell>
        </row>
        <row r="6019">
          <cell r="K6019">
            <v>-16.876492898948356</v>
          </cell>
          <cell r="S6019">
            <v>40</v>
          </cell>
        </row>
        <row r="6020">
          <cell r="K6020">
            <v>-15.332855223553761</v>
          </cell>
          <cell r="S6020">
            <v>40</v>
          </cell>
        </row>
        <row r="6021">
          <cell r="K6021">
            <v>-14.8303305211795</v>
          </cell>
          <cell r="S6021">
            <v>40</v>
          </cell>
        </row>
        <row r="6022">
          <cell r="K6022">
            <v>-0.21033635672353368</v>
          </cell>
          <cell r="S6022">
            <v>40</v>
          </cell>
        </row>
        <row r="6023">
          <cell r="K6023">
            <v>1782.6100483793568</v>
          </cell>
          <cell r="S6023">
            <v>40</v>
          </cell>
        </row>
        <row r="6024">
          <cell r="K6024">
            <v>-17.161624886133389</v>
          </cell>
          <cell r="S6024">
            <v>40</v>
          </cell>
        </row>
        <row r="6025">
          <cell r="K6025">
            <v>-20.401561685360882</v>
          </cell>
          <cell r="S6025">
            <v>40</v>
          </cell>
        </row>
        <row r="6026">
          <cell r="K6026">
            <v>-4.5541398234447882E-2</v>
          </cell>
          <cell r="S6026">
            <v>40</v>
          </cell>
        </row>
        <row r="6027">
          <cell r="K6027">
            <v>-23.566673685022693</v>
          </cell>
          <cell r="S6027">
            <v>40</v>
          </cell>
        </row>
        <row r="6028">
          <cell r="K6028">
            <v>-0.11987338984492762</v>
          </cell>
          <cell r="S6028">
            <v>40</v>
          </cell>
        </row>
        <row r="6029">
          <cell r="K6029">
            <v>-15.90808420114822</v>
          </cell>
          <cell r="S6029">
            <v>40</v>
          </cell>
        </row>
        <row r="6030">
          <cell r="K6030">
            <v>-15.354988828831274</v>
          </cell>
          <cell r="S6030">
            <v>40</v>
          </cell>
        </row>
        <row r="6031">
          <cell r="K6031">
            <v>-16.530151813163688</v>
          </cell>
          <cell r="S6031">
            <v>40</v>
          </cell>
        </row>
        <row r="6032">
          <cell r="K6032">
            <v>-15.571002647526043</v>
          </cell>
          <cell r="S6032">
            <v>40</v>
          </cell>
        </row>
        <row r="6033">
          <cell r="K6033">
            <v>-17.169848422978124</v>
          </cell>
          <cell r="S6033">
            <v>40</v>
          </cell>
        </row>
        <row r="6034">
          <cell r="K6034">
            <v>-15.951676809839428</v>
          </cell>
          <cell r="S6034">
            <v>40</v>
          </cell>
        </row>
        <row r="6035">
          <cell r="K6035">
            <v>-8.5014837301347104</v>
          </cell>
          <cell r="S6035">
            <v>40</v>
          </cell>
        </row>
        <row r="6036">
          <cell r="K6036">
            <v>-8.9085157524377756</v>
          </cell>
          <cell r="S6036">
            <v>40</v>
          </cell>
        </row>
        <row r="6037">
          <cell r="K6037">
            <v>-7.2272588213714348</v>
          </cell>
          <cell r="S6037">
            <v>40</v>
          </cell>
        </row>
        <row r="6038">
          <cell r="K6038">
            <v>-7.6196766405799208</v>
          </cell>
          <cell r="S6038">
            <v>40</v>
          </cell>
        </row>
        <row r="6039">
          <cell r="K6039">
            <v>-6.1928075548101589</v>
          </cell>
          <cell r="S6039">
            <v>40</v>
          </cell>
        </row>
        <row r="6040">
          <cell r="K6040">
            <v>-6.5743998765448737</v>
          </cell>
          <cell r="S6040">
            <v>40</v>
          </cell>
        </row>
        <row r="6041">
          <cell r="K6041">
            <v>-12.63186161250041</v>
          </cell>
          <cell r="S6041">
            <v>40</v>
          </cell>
        </row>
        <row r="6042">
          <cell r="K6042">
            <v>-12.688498555777468</v>
          </cell>
          <cell r="S6042">
            <v>40</v>
          </cell>
        </row>
        <row r="6043">
          <cell r="K6043">
            <v>-11.174950752001813</v>
          </cell>
          <cell r="S6043">
            <v>40</v>
          </cell>
        </row>
        <row r="6044">
          <cell r="K6044">
            <v>-11.147971582386198</v>
          </cell>
          <cell r="S6044">
            <v>40</v>
          </cell>
        </row>
        <row r="6045">
          <cell r="K6045">
            <v>-9.5807738666835807</v>
          </cell>
          <cell r="S6045">
            <v>40</v>
          </cell>
        </row>
        <row r="6046">
          <cell r="K6046">
            <v>-9.4749766894298357</v>
          </cell>
          <cell r="S6046">
            <v>40</v>
          </cell>
        </row>
        <row r="6047">
          <cell r="K6047">
            <v>-16.298465609731519</v>
          </cell>
          <cell r="S6047">
            <v>40</v>
          </cell>
        </row>
        <row r="6048">
          <cell r="K6048">
            <v>-16.029576692502687</v>
          </cell>
          <cell r="S6048">
            <v>40</v>
          </cell>
        </row>
        <row r="6049">
          <cell r="K6049">
            <v>-17.550141027423269</v>
          </cell>
          <cell r="S6049">
            <v>40</v>
          </cell>
        </row>
        <row r="6050">
          <cell r="K6050">
            <v>-17.068311588875947</v>
          </cell>
          <cell r="S6050">
            <v>40</v>
          </cell>
        </row>
        <row r="6051">
          <cell r="K6051">
            <v>-17.259517642942463</v>
          </cell>
          <cell r="S6051">
            <v>40</v>
          </cell>
        </row>
        <row r="6052">
          <cell r="K6052">
            <v>-16.561137639413253</v>
          </cell>
          <cell r="S6052">
            <v>40</v>
          </cell>
        </row>
        <row r="6053">
          <cell r="K6053">
            <v>-15.671784700992308</v>
          </cell>
          <cell r="S6053">
            <v>40</v>
          </cell>
        </row>
        <row r="6054">
          <cell r="K6054">
            <v>-0.34396628538093194</v>
          </cell>
          <cell r="S6054">
            <v>40</v>
          </cell>
        </row>
        <row r="6055">
          <cell r="K6055">
            <v>-15.248194554115932</v>
          </cell>
          <cell r="S6055">
            <v>40</v>
          </cell>
        </row>
        <row r="6056">
          <cell r="K6056">
            <v>-13.397048528489952</v>
          </cell>
          <cell r="S6056">
            <v>40</v>
          </cell>
        </row>
        <row r="6057">
          <cell r="K6057">
            <v>-0.20851009992133493</v>
          </cell>
          <cell r="S6057">
            <v>40</v>
          </cell>
        </row>
        <row r="6058">
          <cell r="K6058">
            <v>-0.20343636868941889</v>
          </cell>
          <cell r="S6058">
            <v>40</v>
          </cell>
        </row>
        <row r="6059">
          <cell r="K6059">
            <v>268.80934707064711</v>
          </cell>
          <cell r="S6059">
            <v>40</v>
          </cell>
        </row>
        <row r="6060">
          <cell r="K6060">
            <v>1642.9147707592183</v>
          </cell>
          <cell r="S6060">
            <v>40</v>
          </cell>
        </row>
        <row r="6061">
          <cell r="K6061">
            <v>-17.833301534721663</v>
          </cell>
          <cell r="S6061">
            <v>40</v>
          </cell>
        </row>
        <row r="6062">
          <cell r="K6062">
            <v>-16.194393450483691</v>
          </cell>
          <cell r="S6062">
            <v>40</v>
          </cell>
        </row>
        <row r="6063">
          <cell r="K6063">
            <v>-20.779753890450191</v>
          </cell>
          <cell r="S6063">
            <v>40</v>
          </cell>
        </row>
        <row r="6064">
          <cell r="K6064">
            <v>-20.213305947371943</v>
          </cell>
          <cell r="S6064">
            <v>40</v>
          </cell>
        </row>
        <row r="6065">
          <cell r="K6065">
            <v>-4.2993214606311336E-2</v>
          </cell>
          <cell r="S6065">
            <v>40</v>
          </cell>
        </row>
        <row r="6066">
          <cell r="K6066">
            <v>-4.7867836214836527E-2</v>
          </cell>
          <cell r="S6066">
            <v>40</v>
          </cell>
        </row>
        <row r="6067">
          <cell r="K6067">
            <v>-22.343908423850532</v>
          </cell>
          <cell r="S6067">
            <v>40</v>
          </cell>
        </row>
        <row r="6068">
          <cell r="K6068">
            <v>-26.248967657031564</v>
          </cell>
          <cell r="S6068">
            <v>40</v>
          </cell>
        </row>
        <row r="6069">
          <cell r="K6069">
            <v>964.79970068083378</v>
          </cell>
          <cell r="S6069">
            <v>40</v>
          </cell>
        </row>
        <row r="6070">
          <cell r="K6070">
            <v>541.87562940779117</v>
          </cell>
          <cell r="S6070">
            <v>40</v>
          </cell>
        </row>
        <row r="6071">
          <cell r="K6071">
            <v>-15.975560388179932</v>
          </cell>
          <cell r="S6071">
            <v>40</v>
          </cell>
        </row>
        <row r="6072">
          <cell r="K6072">
            <v>-16.705797121790084</v>
          </cell>
          <cell r="S6072">
            <v>40</v>
          </cell>
        </row>
        <row r="6073">
          <cell r="K6073">
            <v>-17.21329973172741</v>
          </cell>
          <cell r="S6073">
            <v>40</v>
          </cell>
        </row>
        <row r="6074">
          <cell r="K6074">
            <v>-8.8068131449908229</v>
          </cell>
          <cell r="S6074">
            <v>40</v>
          </cell>
        </row>
        <row r="6075">
          <cell r="K6075">
            <v>-7.3839732789642447</v>
          </cell>
          <cell r="S6075">
            <v>40</v>
          </cell>
        </row>
        <row r="6076">
          <cell r="K6076">
            <v>-6.4560422117703062</v>
          </cell>
          <cell r="S6076">
            <v>40</v>
          </cell>
        </row>
        <row r="6077">
          <cell r="K6077">
            <v>-12.907911519155812</v>
          </cell>
          <cell r="S6077">
            <v>40</v>
          </cell>
        </row>
        <row r="6078">
          <cell r="K6078">
            <v>-11.469829753150297</v>
          </cell>
          <cell r="S6078">
            <v>40</v>
          </cell>
        </row>
        <row r="6079">
          <cell r="K6079">
            <v>-9.890240295957426</v>
          </cell>
          <cell r="S6079">
            <v>40</v>
          </cell>
        </row>
        <row r="6080">
          <cell r="K6080">
            <v>-16.390759073641025</v>
          </cell>
          <cell r="S6080">
            <v>40</v>
          </cell>
        </row>
        <row r="6081">
          <cell r="K6081">
            <v>-17.796319574501421</v>
          </cell>
          <cell r="S6081">
            <v>40</v>
          </cell>
        </row>
        <row r="6082">
          <cell r="K6082">
            <v>-17.491563607157236</v>
          </cell>
          <cell r="S6082">
            <v>40</v>
          </cell>
        </row>
        <row r="6083">
          <cell r="K6083">
            <v>-15.900025186729149</v>
          </cell>
          <cell r="S6083">
            <v>40</v>
          </cell>
        </row>
        <row r="6084">
          <cell r="K6084">
            <v>-15.514833693037941</v>
          </cell>
          <cell r="S6084">
            <v>40</v>
          </cell>
        </row>
        <row r="6085">
          <cell r="K6085">
            <v>-0.2057569504330696</v>
          </cell>
          <cell r="S6085">
            <v>40</v>
          </cell>
        </row>
        <row r="6086">
          <cell r="K6086">
            <v>238.51455343649249</v>
          </cell>
          <cell r="S6086">
            <v>40</v>
          </cell>
        </row>
        <row r="6087">
          <cell r="K6087">
            <v>-17.87972075246158</v>
          </cell>
          <cell r="S6087">
            <v>40</v>
          </cell>
        </row>
        <row r="6088">
          <cell r="K6088">
            <v>-20.624285204030645</v>
          </cell>
          <cell r="S6088">
            <v>40</v>
          </cell>
        </row>
        <row r="6089">
          <cell r="K6089">
            <v>-4.6296124496951502E-2</v>
          </cell>
          <cell r="S6089">
            <v>40</v>
          </cell>
        </row>
        <row r="6090">
          <cell r="K6090">
            <v>-24.497776886150618</v>
          </cell>
          <cell r="S6090">
            <v>40</v>
          </cell>
        </row>
        <row r="6091">
          <cell r="K6091">
            <v>-0.22570623541181167</v>
          </cell>
          <cell r="S6091">
            <v>40</v>
          </cell>
        </row>
        <row r="6092">
          <cell r="K6092">
            <v>-0.89947749560130841</v>
          </cell>
          <cell r="S6092">
            <v>40</v>
          </cell>
        </row>
        <row r="6093">
          <cell r="K6093">
            <v>-0.85530409206816038</v>
          </cell>
          <cell r="S6093">
            <v>40</v>
          </cell>
        </row>
        <row r="6094">
          <cell r="K6094">
            <v>-0.81166529769745799</v>
          </cell>
          <cell r="S6094">
            <v>40</v>
          </cell>
        </row>
        <row r="6095">
          <cell r="K6095">
            <v>-2.5637561971255485</v>
          </cell>
          <cell r="S6095">
            <v>40</v>
          </cell>
        </row>
        <row r="6096">
          <cell r="K6096">
            <v>-2.6545525532821843</v>
          </cell>
          <cell r="S6096">
            <v>40</v>
          </cell>
        </row>
        <row r="6097">
          <cell r="K6097">
            <v>-2.7078083151196695</v>
          </cell>
          <cell r="S6097">
            <v>40</v>
          </cell>
        </row>
        <row r="6098">
          <cell r="K6098">
            <v>-0.67222411028356754</v>
          </cell>
          <cell r="S6098">
            <v>40</v>
          </cell>
        </row>
        <row r="6099">
          <cell r="K6099">
            <v>-0.57243469482362874</v>
          </cell>
          <cell r="S6099">
            <v>40</v>
          </cell>
        </row>
        <row r="6100">
          <cell r="K6100">
            <v>-2.3283461739857709</v>
          </cell>
          <cell r="S6100">
            <v>40</v>
          </cell>
        </row>
        <row r="6101">
          <cell r="K6101">
            <v>-1.0651846021789317</v>
          </cell>
          <cell r="S6101">
            <v>40</v>
          </cell>
        </row>
        <row r="6102">
          <cell r="K6102">
            <v>-1.3546894922144268</v>
          </cell>
          <cell r="S6102">
            <v>40</v>
          </cell>
        </row>
        <row r="6103">
          <cell r="K6103">
            <v>-1.528018495516404</v>
          </cell>
          <cell r="S6103">
            <v>40</v>
          </cell>
        </row>
        <row r="6104">
          <cell r="K6104">
            <v>-0.80363397397230985</v>
          </cell>
          <cell r="S6104">
            <v>40</v>
          </cell>
        </row>
        <row r="6105">
          <cell r="K6105">
            <v>-0.75977436634837781</v>
          </cell>
          <cell r="S6105">
            <v>40</v>
          </cell>
        </row>
        <row r="6106">
          <cell r="K6106">
            <v>-0.70457823295494082</v>
          </cell>
          <cell r="S6106">
            <v>40</v>
          </cell>
        </row>
        <row r="6107">
          <cell r="K6107">
            <v>-0.74420932166007525</v>
          </cell>
          <cell r="S6107">
            <v>40</v>
          </cell>
        </row>
        <row r="6108">
          <cell r="K6108">
            <v>164.6448425485022</v>
          </cell>
          <cell r="S6108">
            <v>40</v>
          </cell>
        </row>
        <row r="6109">
          <cell r="K6109">
            <v>-0.59149295121538703</v>
          </cell>
          <cell r="S6109">
            <v>40</v>
          </cell>
        </row>
        <row r="6110">
          <cell r="K6110">
            <v>8855.7438907709875</v>
          </cell>
          <cell r="S6110">
            <v>40</v>
          </cell>
        </row>
        <row r="6111">
          <cell r="K6111">
            <v>382.83970889218472</v>
          </cell>
          <cell r="S6111">
            <v>40</v>
          </cell>
        </row>
        <row r="6112">
          <cell r="K6112">
            <v>-67.279753836587275</v>
          </cell>
          <cell r="S6112">
            <v>40</v>
          </cell>
        </row>
        <row r="6113">
          <cell r="K6113">
            <v>-0.88345621106207983</v>
          </cell>
          <cell r="S6113">
            <v>40</v>
          </cell>
        </row>
        <row r="6114">
          <cell r="K6114">
            <v>-0.83773214379977012</v>
          </cell>
          <cell r="S6114">
            <v>40</v>
          </cell>
        </row>
        <row r="6115">
          <cell r="K6115">
            <v>-0.79486650064983433</v>
          </cell>
          <cell r="S6115">
            <v>40</v>
          </cell>
        </row>
        <row r="6116">
          <cell r="K6116">
            <v>-2.5112790969385546</v>
          </cell>
          <cell r="S6116">
            <v>40</v>
          </cell>
        </row>
        <row r="6117">
          <cell r="K6117">
            <v>-2.5885005126671756</v>
          </cell>
          <cell r="S6117">
            <v>40</v>
          </cell>
        </row>
        <row r="6118">
          <cell r="K6118">
            <v>-2.6366654422945559</v>
          </cell>
          <cell r="S6118">
            <v>40</v>
          </cell>
        </row>
        <row r="6119">
          <cell r="K6119">
            <v>-0.63433405958386868</v>
          </cell>
          <cell r="S6119">
            <v>40</v>
          </cell>
        </row>
        <row r="6120">
          <cell r="K6120">
            <v>-0.55966421190417137</v>
          </cell>
          <cell r="S6120">
            <v>40</v>
          </cell>
        </row>
        <row r="6121">
          <cell r="K6121">
            <v>-0.50444280575588551</v>
          </cell>
          <cell r="S6121">
            <v>40</v>
          </cell>
        </row>
        <row r="6122">
          <cell r="K6122">
            <v>-1.1806232073911507</v>
          </cell>
          <cell r="S6122">
            <v>40</v>
          </cell>
        </row>
        <row r="6123">
          <cell r="K6123">
            <v>-1.384404727305093</v>
          </cell>
          <cell r="S6123">
            <v>40</v>
          </cell>
        </row>
        <row r="6124">
          <cell r="K6124">
            <v>-1.5273735564417654</v>
          </cell>
          <cell r="S6124">
            <v>40</v>
          </cell>
        </row>
        <row r="6125">
          <cell r="K6125">
            <v>-0.76585654380780632</v>
          </cell>
          <cell r="S6125">
            <v>40</v>
          </cell>
        </row>
        <row r="6126">
          <cell r="K6126">
            <v>-0.70977600909646688</v>
          </cell>
          <cell r="S6126">
            <v>40</v>
          </cell>
        </row>
        <row r="6127">
          <cell r="K6127">
            <v>-0.66162309099619943</v>
          </cell>
          <cell r="S6127">
            <v>40</v>
          </cell>
        </row>
        <row r="6128">
          <cell r="K6128">
            <v>-0.65992079537906601</v>
          </cell>
          <cell r="S6128">
            <v>40</v>
          </cell>
        </row>
        <row r="6129">
          <cell r="K6129">
            <v>5474.0962355795191</v>
          </cell>
          <cell r="S6129">
            <v>40</v>
          </cell>
        </row>
        <row r="6130">
          <cell r="K6130">
            <v>6025.5723291138056</v>
          </cell>
          <cell r="S6130">
            <v>40</v>
          </cell>
        </row>
        <row r="6131">
          <cell r="K6131">
            <v>7333.9642980569988</v>
          </cell>
          <cell r="S6131">
            <v>40</v>
          </cell>
        </row>
        <row r="6132">
          <cell r="K6132">
            <v>-0.50598627861228773</v>
          </cell>
          <cell r="S6132">
            <v>40</v>
          </cell>
        </row>
        <row r="6133">
          <cell r="K6133">
            <v>-0.11120381020499437</v>
          </cell>
          <cell r="S6133">
            <v>40</v>
          </cell>
        </row>
        <row r="6134">
          <cell r="K6134">
            <v>-0.84023995230618065</v>
          </cell>
          <cell r="S6134">
            <v>40</v>
          </cell>
        </row>
        <row r="6135">
          <cell r="K6135">
            <v>-0.79973788994629491</v>
          </cell>
          <cell r="S6135">
            <v>40</v>
          </cell>
        </row>
        <row r="6136">
          <cell r="K6136">
            <v>-0.7618074136841313</v>
          </cell>
          <cell r="S6136">
            <v>40</v>
          </cell>
        </row>
        <row r="6137">
          <cell r="K6137">
            <v>-2.4532728514889732</v>
          </cell>
          <cell r="S6137">
            <v>40</v>
          </cell>
        </row>
        <row r="6138">
          <cell r="K6138">
            <v>-2.5156225654391555</v>
          </cell>
          <cell r="S6138">
            <v>40</v>
          </cell>
        </row>
        <row r="6139">
          <cell r="K6139">
            <v>-2.5638132865799643</v>
          </cell>
          <cell r="S6139">
            <v>40</v>
          </cell>
        </row>
        <row r="6140">
          <cell r="K6140">
            <v>-0.60378501046915733</v>
          </cell>
          <cell r="S6140">
            <v>40</v>
          </cell>
        </row>
        <row r="6141">
          <cell r="K6141">
            <v>-0.54561068919233457</v>
          </cell>
          <cell r="S6141">
            <v>40</v>
          </cell>
        </row>
        <row r="6142">
          <cell r="K6142">
            <v>-0.49895805536415538</v>
          </cell>
          <cell r="S6142">
            <v>40</v>
          </cell>
        </row>
        <row r="6143">
          <cell r="K6143">
            <v>-1.2300572873491946</v>
          </cell>
          <cell r="S6143">
            <v>40</v>
          </cell>
        </row>
        <row r="6144">
          <cell r="K6144">
            <v>-1.3895348521780986</v>
          </cell>
          <cell r="S6144">
            <v>40</v>
          </cell>
        </row>
        <row r="6145">
          <cell r="K6145">
            <v>-1.5060967860489618</v>
          </cell>
          <cell r="S6145">
            <v>40</v>
          </cell>
        </row>
        <row r="6146">
          <cell r="K6146">
            <v>-0.70893218741303154</v>
          </cell>
          <cell r="S6146">
            <v>40</v>
          </cell>
        </row>
        <row r="6147">
          <cell r="K6147">
            <v>-0.66442312282638394</v>
          </cell>
          <cell r="S6147">
            <v>40</v>
          </cell>
        </row>
        <row r="6148">
          <cell r="K6148">
            <v>-0.62575093891266043</v>
          </cell>
          <cell r="S6148">
            <v>40</v>
          </cell>
        </row>
        <row r="6149">
          <cell r="K6149">
            <v>-0.60010925122026193</v>
          </cell>
          <cell r="S6149">
            <v>40</v>
          </cell>
        </row>
        <row r="6150">
          <cell r="K6150">
            <v>-0.54815951817822794</v>
          </cell>
          <cell r="S6150">
            <v>40</v>
          </cell>
        </row>
        <row r="6151">
          <cell r="K6151">
            <v>4872.436680392475</v>
          </cell>
          <cell r="S6151">
            <v>40</v>
          </cell>
        </row>
        <row r="6152">
          <cell r="K6152">
            <v>5232.5616501291743</v>
          </cell>
          <cell r="S6152">
            <v>40</v>
          </cell>
        </row>
        <row r="6153">
          <cell r="K6153">
            <v>-0.49418669506815677</v>
          </cell>
          <cell r="S6153">
            <v>40</v>
          </cell>
        </row>
        <row r="6154">
          <cell r="K6154">
            <v>-0.39645972739353552</v>
          </cell>
          <cell r="S6154">
            <v>40</v>
          </cell>
        </row>
        <row r="6155">
          <cell r="K6155">
            <v>-0.85184159750213528</v>
          </cell>
          <cell r="S6155">
            <v>40</v>
          </cell>
        </row>
        <row r="6156">
          <cell r="K6156">
            <v>-0.81595942536403099</v>
          </cell>
          <cell r="S6156">
            <v>40</v>
          </cell>
        </row>
        <row r="6157">
          <cell r="K6157">
            <v>-0.78533666491965171</v>
          </cell>
          <cell r="S6157">
            <v>40</v>
          </cell>
        </row>
        <row r="6158">
          <cell r="K6158">
            <v>-2.1451894405236565</v>
          </cell>
          <cell r="S6158">
            <v>40</v>
          </cell>
        </row>
        <row r="6159">
          <cell r="K6159">
            <v>-2.1449383748016673</v>
          </cell>
          <cell r="S6159">
            <v>40</v>
          </cell>
        </row>
        <row r="6160">
          <cell r="K6160">
            <v>-2.1622734300820392</v>
          </cell>
          <cell r="S6160">
            <v>40</v>
          </cell>
        </row>
        <row r="6161">
          <cell r="K6161">
            <v>-1.9736499549599011</v>
          </cell>
          <cell r="S6161">
            <v>40</v>
          </cell>
        </row>
        <row r="6162">
          <cell r="K6162">
            <v>-2.0010648507628037</v>
          </cell>
          <cell r="S6162">
            <v>40</v>
          </cell>
        </row>
        <row r="6163">
          <cell r="K6163">
            <v>-2.0142551208349779</v>
          </cell>
          <cell r="S6163">
            <v>40</v>
          </cell>
        </row>
        <row r="6164">
          <cell r="K6164">
            <v>-1.2048891689609214</v>
          </cell>
          <cell r="S6164">
            <v>40</v>
          </cell>
        </row>
        <row r="6165">
          <cell r="K6165">
            <v>-1.3135830694389226</v>
          </cell>
          <cell r="S6165">
            <v>40</v>
          </cell>
        </row>
        <row r="6166">
          <cell r="K6166">
            <v>-1.4047070597037696</v>
          </cell>
          <cell r="S6166">
            <v>40</v>
          </cell>
        </row>
        <row r="6167">
          <cell r="K6167">
            <v>-0.71483516915120071</v>
          </cell>
          <cell r="S6167">
            <v>40</v>
          </cell>
        </row>
        <row r="6168">
          <cell r="K6168">
            <v>-0.67576312551351692</v>
          </cell>
          <cell r="S6168">
            <v>40</v>
          </cell>
        </row>
        <row r="6169">
          <cell r="K6169">
            <v>-0.64149315486997494</v>
          </cell>
          <cell r="S6169">
            <v>40</v>
          </cell>
        </row>
        <row r="6170">
          <cell r="K6170">
            <v>-0.59570721516930314</v>
          </cell>
          <cell r="S6170">
            <v>40</v>
          </cell>
        </row>
        <row r="6171">
          <cell r="K6171">
            <v>-0.55818514930900476</v>
          </cell>
          <cell r="S6171">
            <v>40</v>
          </cell>
        </row>
        <row r="6172">
          <cell r="K6172">
            <v>-0.51798492614342451</v>
          </cell>
          <cell r="S6172">
            <v>40</v>
          </cell>
        </row>
        <row r="6173">
          <cell r="K6173">
            <v>-0.48981192563685161</v>
          </cell>
          <cell r="S6173">
            <v>40</v>
          </cell>
        </row>
        <row r="6174">
          <cell r="K6174">
            <v>552.91054569505286</v>
          </cell>
          <cell r="S6174">
            <v>40</v>
          </cell>
        </row>
        <row r="6175">
          <cell r="K6175">
            <v>-0.44362161667093014</v>
          </cell>
          <cell r="S6175">
            <v>40</v>
          </cell>
        </row>
        <row r="6176">
          <cell r="K6176">
            <v>-0.72875052855556055</v>
          </cell>
          <cell r="S6176">
            <v>40</v>
          </cell>
        </row>
        <row r="6177">
          <cell r="K6177">
            <v>-0.70216327225874853</v>
          </cell>
          <cell r="S6177">
            <v>40</v>
          </cell>
        </row>
        <row r="6178">
          <cell r="K6178">
            <v>-0.67706679336543296</v>
          </cell>
          <cell r="S6178">
            <v>40</v>
          </cell>
        </row>
        <row r="6179">
          <cell r="K6179">
            <v>-0.18605075465444332</v>
          </cell>
          <cell r="S6179">
            <v>40</v>
          </cell>
        </row>
        <row r="6180">
          <cell r="K6180">
            <v>-0.31267680751143012</v>
          </cell>
          <cell r="S6180">
            <v>40</v>
          </cell>
        </row>
        <row r="6181">
          <cell r="K6181">
            <v>-3.0052008323113815</v>
          </cell>
          <cell r="S6181">
            <v>40</v>
          </cell>
        </row>
        <row r="6182">
          <cell r="K6182">
            <v>-0.44024577711809393</v>
          </cell>
          <cell r="S6182">
            <v>40</v>
          </cell>
        </row>
        <row r="6183">
          <cell r="K6183">
            <v>-0.36296617688002719</v>
          </cell>
          <cell r="S6183">
            <v>40</v>
          </cell>
        </row>
        <row r="6184">
          <cell r="K6184">
            <v>-0.31250682462274776</v>
          </cell>
          <cell r="S6184">
            <v>40</v>
          </cell>
        </row>
        <row r="6185">
          <cell r="K6185">
            <v>-1.2678639408584951</v>
          </cell>
          <cell r="S6185">
            <v>40</v>
          </cell>
        </row>
        <row r="6186">
          <cell r="K6186">
            <v>-1.4090369369597022</v>
          </cell>
          <cell r="S6186">
            <v>40</v>
          </cell>
        </row>
        <row r="6187">
          <cell r="K6187">
            <v>-1.5182104937668905</v>
          </cell>
          <cell r="S6187">
            <v>40</v>
          </cell>
        </row>
        <row r="6188">
          <cell r="K6188">
            <v>-0.59674316582323572</v>
          </cell>
          <cell r="S6188">
            <v>40</v>
          </cell>
        </row>
        <row r="6189">
          <cell r="K6189">
            <v>-0.56342474983027724</v>
          </cell>
          <cell r="S6189">
            <v>40</v>
          </cell>
        </row>
        <row r="6190">
          <cell r="K6190">
            <v>-0.53509990510005523</v>
          </cell>
          <cell r="S6190">
            <v>40</v>
          </cell>
        </row>
        <row r="6191">
          <cell r="K6191">
            <v>-0.495838975639875</v>
          </cell>
          <cell r="S6191">
            <v>40</v>
          </cell>
        </row>
        <row r="6192">
          <cell r="K6192">
            <v>-0.4531273039113905</v>
          </cell>
          <cell r="S6192">
            <v>40</v>
          </cell>
        </row>
        <row r="6193">
          <cell r="K6193">
            <v>-0.41184119474164715</v>
          </cell>
          <cell r="S6193">
            <v>40</v>
          </cell>
        </row>
        <row r="6194">
          <cell r="K6194">
            <v>339.03712102675382</v>
          </cell>
          <cell r="S6194">
            <v>40</v>
          </cell>
        </row>
        <row r="6195">
          <cell r="K6195">
            <v>167.37088703758866</v>
          </cell>
          <cell r="S6195">
            <v>40</v>
          </cell>
        </row>
        <row r="6196">
          <cell r="K6196">
            <v>-0.31114931367311921</v>
          </cell>
          <cell r="S6196">
            <v>40</v>
          </cell>
        </row>
        <row r="6197">
          <cell r="K6197">
            <v>-0.72683173020518033</v>
          </cell>
          <cell r="S6197">
            <v>40</v>
          </cell>
        </row>
        <row r="6198">
          <cell r="K6198">
            <v>-0.7414620842128653</v>
          </cell>
          <cell r="S6198">
            <v>40</v>
          </cell>
        </row>
        <row r="6199">
          <cell r="K6199">
            <v>-0.70331952509888807</v>
          </cell>
          <cell r="S6199">
            <v>40</v>
          </cell>
        </row>
        <row r="6200">
          <cell r="K6200">
            <v>-0.71703691129490954</v>
          </cell>
          <cell r="S6200">
            <v>40</v>
          </cell>
        </row>
        <row r="6201">
          <cell r="K6201">
            <v>-0.6795670401507431</v>
          </cell>
          <cell r="S6201">
            <v>40</v>
          </cell>
        </row>
        <row r="6202">
          <cell r="K6202">
            <v>-0.69160846787001806</v>
          </cell>
          <cell r="S6202">
            <v>40</v>
          </cell>
        </row>
        <row r="6203">
          <cell r="K6203">
            <v>-2.9044905755344619</v>
          </cell>
          <cell r="S6203">
            <v>40</v>
          </cell>
        </row>
        <row r="6204">
          <cell r="K6204">
            <v>-2.8657697300955713</v>
          </cell>
          <cell r="S6204">
            <v>40</v>
          </cell>
        </row>
        <row r="6205">
          <cell r="K6205">
            <v>-0.15475888017067174</v>
          </cell>
          <cell r="S6205">
            <v>40</v>
          </cell>
        </row>
        <row r="6206">
          <cell r="K6206">
            <v>-0.32025453719707209</v>
          </cell>
          <cell r="S6206">
            <v>40</v>
          </cell>
        </row>
        <row r="6207">
          <cell r="K6207">
            <v>-3.0158956023683667</v>
          </cell>
          <cell r="S6207">
            <v>40</v>
          </cell>
        </row>
        <row r="6208">
          <cell r="K6208">
            <v>-0.27183691291850748</v>
          </cell>
          <cell r="S6208">
            <v>40</v>
          </cell>
        </row>
        <row r="6209">
          <cell r="K6209">
            <v>-0.45205151033264568</v>
          </cell>
          <cell r="S6209">
            <v>40</v>
          </cell>
        </row>
        <row r="6210">
          <cell r="K6210">
            <v>-0.5104428581936169</v>
          </cell>
          <cell r="S6210">
            <v>40</v>
          </cell>
        </row>
        <row r="6211">
          <cell r="K6211">
            <v>-0.36543545315374798</v>
          </cell>
          <cell r="S6211">
            <v>40</v>
          </cell>
        </row>
        <row r="6212">
          <cell r="K6212">
            <v>-0.41342137948485536</v>
          </cell>
          <cell r="S6212">
            <v>40</v>
          </cell>
        </row>
        <row r="6213">
          <cell r="K6213">
            <v>-0.32162127262203694</v>
          </cell>
          <cell r="S6213">
            <v>40</v>
          </cell>
        </row>
        <row r="6214">
          <cell r="K6214">
            <v>-0.36954507856397384</v>
          </cell>
          <cell r="S6214">
            <v>40</v>
          </cell>
        </row>
        <row r="6215">
          <cell r="K6215">
            <v>-1.2781154066382299</v>
          </cell>
          <cell r="S6215">
            <v>40</v>
          </cell>
        </row>
        <row r="6216">
          <cell r="K6216">
            <v>-1.2460574886491542</v>
          </cell>
          <cell r="S6216">
            <v>40</v>
          </cell>
        </row>
        <row r="6217">
          <cell r="K6217">
            <v>-1.4185061263021232</v>
          </cell>
          <cell r="S6217">
            <v>40</v>
          </cell>
        </row>
        <row r="6218">
          <cell r="K6218">
            <v>-1.3896412645123752</v>
          </cell>
          <cell r="S6218">
            <v>40</v>
          </cell>
        </row>
        <row r="6219">
          <cell r="K6219">
            <v>-1.5183001326507546</v>
          </cell>
          <cell r="S6219">
            <v>40</v>
          </cell>
        </row>
        <row r="6220">
          <cell r="K6220">
            <v>-1.4919549222564228</v>
          </cell>
          <cell r="S6220">
            <v>40</v>
          </cell>
        </row>
        <row r="6221">
          <cell r="K6221">
            <v>-0.60123645206516885</v>
          </cell>
          <cell r="S6221">
            <v>40</v>
          </cell>
        </row>
        <row r="6222">
          <cell r="K6222">
            <v>-0.61488400160884327</v>
          </cell>
          <cell r="S6222">
            <v>40</v>
          </cell>
        </row>
        <row r="6223">
          <cell r="K6223">
            <v>-0.56810645531856507</v>
          </cell>
          <cell r="S6223">
            <v>40</v>
          </cell>
        </row>
        <row r="6224">
          <cell r="K6224">
            <v>-0.579697582174028</v>
          </cell>
          <cell r="S6224">
            <v>40</v>
          </cell>
        </row>
        <row r="6225">
          <cell r="K6225">
            <v>-0.54151618567842719</v>
          </cell>
          <cell r="S6225">
            <v>40</v>
          </cell>
        </row>
        <row r="6226">
          <cell r="K6226">
            <v>-0.55211720398790354</v>
          </cell>
          <cell r="S6226">
            <v>40</v>
          </cell>
        </row>
        <row r="6227">
          <cell r="K6227">
            <v>-0.50198532137022356</v>
          </cell>
          <cell r="S6227">
            <v>40</v>
          </cell>
        </row>
        <row r="6228">
          <cell r="K6228">
            <v>-0.51406616123797177</v>
          </cell>
          <cell r="S6228">
            <v>40</v>
          </cell>
        </row>
        <row r="6229">
          <cell r="K6229">
            <v>-0.46147467103628587</v>
          </cell>
          <cell r="S6229">
            <v>40</v>
          </cell>
        </row>
        <row r="6230">
          <cell r="K6230">
            <v>-0.4747390160694005</v>
          </cell>
          <cell r="S6230">
            <v>40</v>
          </cell>
        </row>
        <row r="6231">
          <cell r="K6231">
            <v>-0.42378817862467366</v>
          </cell>
          <cell r="S6231">
            <v>40</v>
          </cell>
        </row>
        <row r="6232">
          <cell r="K6232">
            <v>-0.43956968730574553</v>
          </cell>
          <cell r="S6232">
            <v>40</v>
          </cell>
        </row>
        <row r="6233">
          <cell r="K6233">
            <v>334.71629529177238</v>
          </cell>
          <cell r="S6233">
            <v>40</v>
          </cell>
        </row>
        <row r="6234">
          <cell r="K6234">
            <v>-0.39965023384164422</v>
          </cell>
          <cell r="S6234">
            <v>40</v>
          </cell>
        </row>
        <row r="6235">
          <cell r="K6235">
            <v>157.06001546767527</v>
          </cell>
          <cell r="S6235">
            <v>40</v>
          </cell>
        </row>
        <row r="6236">
          <cell r="K6236">
            <v>209.79450964313239</v>
          </cell>
          <cell r="S6236">
            <v>40</v>
          </cell>
        </row>
        <row r="6237">
          <cell r="K6237">
            <v>-0.32474955455470511</v>
          </cell>
          <cell r="S6237">
            <v>40</v>
          </cell>
        </row>
        <row r="6238">
          <cell r="K6238">
            <v>-0.33024225710655863</v>
          </cell>
          <cell r="S6238">
            <v>40</v>
          </cell>
        </row>
        <row r="6239">
          <cell r="K6239">
            <v>-0.72756497519989538</v>
          </cell>
          <cell r="S6239">
            <v>40</v>
          </cell>
        </row>
        <row r="6240">
          <cell r="K6240">
            <v>-0.70522702415949134</v>
          </cell>
          <cell r="S6240">
            <v>40</v>
          </cell>
        </row>
        <row r="6241">
          <cell r="K6241">
            <v>-0.68237267296423321</v>
          </cell>
          <cell r="S6241">
            <v>40</v>
          </cell>
        </row>
        <row r="6242">
          <cell r="K6242">
            <v>-2.891352576915232</v>
          </cell>
          <cell r="S6242">
            <v>40</v>
          </cell>
        </row>
        <row r="6243">
          <cell r="K6243">
            <v>-2.9058986582857309</v>
          </cell>
          <cell r="S6243">
            <v>40</v>
          </cell>
        </row>
        <row r="6244">
          <cell r="K6244">
            <v>-0.14554992267522962</v>
          </cell>
          <cell r="S6244">
            <v>40</v>
          </cell>
        </row>
        <row r="6245">
          <cell r="K6245">
            <v>-0.45457853629997269</v>
          </cell>
          <cell r="S6245">
            <v>40</v>
          </cell>
        </row>
        <row r="6246">
          <cell r="K6246">
            <v>-0.36084160958964684</v>
          </cell>
          <cell r="S6246">
            <v>40</v>
          </cell>
        </row>
        <row r="6247">
          <cell r="K6247">
            <v>-0.34106749216849919</v>
          </cell>
          <cell r="S6247">
            <v>40</v>
          </cell>
        </row>
        <row r="6248">
          <cell r="K6248">
            <v>-1.2888500747908007</v>
          </cell>
          <cell r="S6248">
            <v>40</v>
          </cell>
        </row>
        <row r="6249">
          <cell r="K6249">
            <v>-1.4207102396648943</v>
          </cell>
          <cell r="S6249">
            <v>40</v>
          </cell>
        </row>
        <row r="6250">
          <cell r="K6250">
            <v>-1.5307982017852788</v>
          </cell>
          <cell r="S6250">
            <v>40</v>
          </cell>
        </row>
        <row r="6251">
          <cell r="K6251">
            <v>-0.60904242081778759</v>
          </cell>
          <cell r="S6251">
            <v>40</v>
          </cell>
        </row>
        <row r="6252">
          <cell r="K6252">
            <v>-0.57456791255354189</v>
          </cell>
          <cell r="S6252">
            <v>40</v>
          </cell>
        </row>
        <row r="6253">
          <cell r="K6253">
            <v>-0.54762475565536084</v>
          </cell>
          <cell r="S6253">
            <v>40</v>
          </cell>
        </row>
        <row r="6254">
          <cell r="K6254">
            <v>-0.5111569234826927</v>
          </cell>
          <cell r="S6254">
            <v>40</v>
          </cell>
        </row>
        <row r="6255">
          <cell r="K6255">
            <v>-0.47030332378410367</v>
          </cell>
          <cell r="S6255">
            <v>40</v>
          </cell>
        </row>
        <row r="6256">
          <cell r="K6256">
            <v>-0.43387164090441921</v>
          </cell>
          <cell r="S6256">
            <v>40</v>
          </cell>
        </row>
        <row r="6257">
          <cell r="K6257">
            <v>306.72927216594405</v>
          </cell>
          <cell r="S6257">
            <v>40</v>
          </cell>
        </row>
        <row r="6258">
          <cell r="K6258">
            <v>460.9281220134892</v>
          </cell>
          <cell r="S6258">
            <v>40</v>
          </cell>
        </row>
        <row r="6259">
          <cell r="K6259">
            <v>-0.33171441176778821</v>
          </cell>
          <cell r="S6259">
            <v>40</v>
          </cell>
        </row>
        <row r="6260">
          <cell r="K6260">
            <v>-0.90825308569761787</v>
          </cell>
          <cell r="S6260">
            <v>40</v>
          </cell>
        </row>
        <row r="6261">
          <cell r="K6261">
            <v>-0.85011567113136421</v>
          </cell>
          <cell r="S6261">
            <v>40</v>
          </cell>
        </row>
        <row r="6262">
          <cell r="K6262">
            <v>-0.78821665371768879</v>
          </cell>
          <cell r="S6262">
            <v>40</v>
          </cell>
        </row>
        <row r="6263">
          <cell r="K6263">
            <v>-2.5712330994062986</v>
          </cell>
          <cell r="S6263">
            <v>40</v>
          </cell>
        </row>
        <row r="6264">
          <cell r="K6264">
            <v>-2.6442423030467084</v>
          </cell>
          <cell r="S6264">
            <v>40</v>
          </cell>
        </row>
        <row r="6265">
          <cell r="K6265">
            <v>-2.6830375436913618</v>
          </cell>
          <cell r="S6265">
            <v>40</v>
          </cell>
        </row>
        <row r="6266">
          <cell r="K6266">
            <v>-0.67991136870615521</v>
          </cell>
          <cell r="S6266">
            <v>40</v>
          </cell>
        </row>
        <row r="6267">
          <cell r="K6267">
            <v>-0.59853967411688302</v>
          </cell>
          <cell r="S6267">
            <v>40</v>
          </cell>
        </row>
        <row r="6268">
          <cell r="K6268">
            <v>-0.52810278958433421</v>
          </cell>
          <cell r="S6268">
            <v>40</v>
          </cell>
        </row>
        <row r="6269">
          <cell r="K6269">
            <v>-1.2092468176188742</v>
          </cell>
          <cell r="S6269">
            <v>40</v>
          </cell>
        </row>
        <row r="6270">
          <cell r="K6270">
            <v>-1.464092813429394</v>
          </cell>
          <cell r="S6270">
            <v>40</v>
          </cell>
        </row>
        <row r="6271">
          <cell r="K6271">
            <v>-1.5956909420229755</v>
          </cell>
          <cell r="S6271">
            <v>40</v>
          </cell>
        </row>
        <row r="6272">
          <cell r="K6272">
            <v>-0.80747570820124126</v>
          </cell>
          <cell r="S6272">
            <v>40</v>
          </cell>
        </row>
        <row r="6273">
          <cell r="K6273">
            <v>-0.74025437670761907</v>
          </cell>
          <cell r="S6273">
            <v>40</v>
          </cell>
        </row>
        <row r="6274">
          <cell r="K6274">
            <v>-0.66430850608509473</v>
          </cell>
          <cell r="S6274">
            <v>40</v>
          </cell>
        </row>
        <row r="6275">
          <cell r="K6275">
            <v>-0.74173649957817434</v>
          </cell>
          <cell r="S6275">
            <v>40</v>
          </cell>
        </row>
        <row r="6276">
          <cell r="K6276">
            <v>304.30864117214929</v>
          </cell>
          <cell r="S6276">
            <v>40</v>
          </cell>
        </row>
        <row r="6277">
          <cell r="K6277">
            <v>-0.50998720753863469</v>
          </cell>
          <cell r="S6277">
            <v>40</v>
          </cell>
        </row>
        <row r="6278">
          <cell r="K6278">
            <v>10803.508053389034</v>
          </cell>
          <cell r="S6278">
            <v>40</v>
          </cell>
        </row>
        <row r="6279">
          <cell r="K6279">
            <v>503.46299135181567</v>
          </cell>
          <cell r="S6279">
            <v>40</v>
          </cell>
        </row>
        <row r="6280">
          <cell r="K6280">
            <v>-75.634101866863148</v>
          </cell>
          <cell r="S6280">
            <v>40</v>
          </cell>
        </row>
        <row r="6281">
          <cell r="K6281">
            <v>-0.88442373441619959</v>
          </cell>
          <cell r="S6281">
            <v>40</v>
          </cell>
        </row>
        <row r="6282">
          <cell r="K6282">
            <v>-0.81957515484692545</v>
          </cell>
          <cell r="S6282">
            <v>40</v>
          </cell>
        </row>
        <row r="6283">
          <cell r="K6283">
            <v>-0.75926429335118939</v>
          </cell>
          <cell r="S6283">
            <v>40</v>
          </cell>
        </row>
        <row r="6284">
          <cell r="K6284">
            <v>-2.53461837457326</v>
          </cell>
          <cell r="S6284">
            <v>40</v>
          </cell>
        </row>
        <row r="6285">
          <cell r="K6285">
            <v>-2.5993218492064702</v>
          </cell>
          <cell r="S6285">
            <v>40</v>
          </cell>
        </row>
        <row r="6286">
          <cell r="K6286">
            <v>-2.6388768726340439</v>
          </cell>
          <cell r="S6286">
            <v>40</v>
          </cell>
        </row>
        <row r="6287">
          <cell r="K6287">
            <v>-0.65064181367564067</v>
          </cell>
          <cell r="S6287">
            <v>40</v>
          </cell>
        </row>
        <row r="6288">
          <cell r="K6288">
            <v>-0.57556561630982106</v>
          </cell>
          <cell r="S6288">
            <v>40</v>
          </cell>
        </row>
        <row r="6289">
          <cell r="K6289">
            <v>-0.50704028282012115</v>
          </cell>
          <cell r="S6289">
            <v>40</v>
          </cell>
        </row>
        <row r="6290">
          <cell r="K6290">
            <v>-1.2447585717069143</v>
          </cell>
          <cell r="S6290">
            <v>40</v>
          </cell>
        </row>
        <row r="6291">
          <cell r="K6291">
            <v>-1.4659446494515089</v>
          </cell>
          <cell r="S6291">
            <v>40</v>
          </cell>
        </row>
        <row r="6292">
          <cell r="K6292">
            <v>-1.590685515604904</v>
          </cell>
          <cell r="S6292">
            <v>40</v>
          </cell>
        </row>
        <row r="6293">
          <cell r="K6293">
            <v>-0.75832667048615932</v>
          </cell>
          <cell r="S6293">
            <v>40</v>
          </cell>
        </row>
        <row r="6294">
          <cell r="K6294">
            <v>-0.68199811817683431</v>
          </cell>
          <cell r="S6294">
            <v>40</v>
          </cell>
        </row>
        <row r="6295">
          <cell r="K6295">
            <v>-0.61381083450631801</v>
          </cell>
          <cell r="S6295">
            <v>40</v>
          </cell>
        </row>
        <row r="6296">
          <cell r="K6296">
            <v>-0.65105905178965273</v>
          </cell>
          <cell r="S6296">
            <v>40</v>
          </cell>
        </row>
        <row r="6297">
          <cell r="K6297">
            <v>6176.8157282484399</v>
          </cell>
          <cell r="S6297">
            <v>40</v>
          </cell>
        </row>
        <row r="6298">
          <cell r="K6298">
            <v>-0.48576178592300923</v>
          </cell>
          <cell r="S6298">
            <v>40</v>
          </cell>
        </row>
        <row r="6299">
          <cell r="K6299">
            <v>374.64886534322363</v>
          </cell>
          <cell r="S6299">
            <v>40</v>
          </cell>
        </row>
        <row r="6300">
          <cell r="K6300">
            <v>-0.43431893798362781</v>
          </cell>
          <cell r="S6300">
            <v>40</v>
          </cell>
        </row>
        <row r="6301">
          <cell r="K6301">
            <v>-61.715801989594183</v>
          </cell>
          <cell r="S6301">
            <v>40</v>
          </cell>
        </row>
        <row r="6302">
          <cell r="K6302">
            <v>-0.84189340401002888</v>
          </cell>
          <cell r="S6302">
            <v>40</v>
          </cell>
        </row>
        <row r="6303">
          <cell r="K6303">
            <v>-0.77824348878366378</v>
          </cell>
          <cell r="S6303">
            <v>40</v>
          </cell>
        </row>
        <row r="6304">
          <cell r="K6304">
            <v>-0.72059304601766627</v>
          </cell>
          <cell r="S6304">
            <v>40</v>
          </cell>
        </row>
        <row r="6305">
          <cell r="K6305">
            <v>-2.5089482222530144</v>
          </cell>
          <cell r="S6305">
            <v>40</v>
          </cell>
        </row>
        <row r="6306">
          <cell r="K6306">
            <v>-2.556921031999829</v>
          </cell>
          <cell r="S6306">
            <v>40</v>
          </cell>
        </row>
        <row r="6307">
          <cell r="K6307">
            <v>-2.5867620972915857</v>
          </cell>
          <cell r="S6307">
            <v>40</v>
          </cell>
        </row>
        <row r="6308">
          <cell r="K6308">
            <v>-2.1740502751053814</v>
          </cell>
          <cell r="S6308">
            <v>40</v>
          </cell>
        </row>
        <row r="6309">
          <cell r="K6309">
            <v>-2.2387297875318732</v>
          </cell>
          <cell r="S6309">
            <v>40</v>
          </cell>
        </row>
        <row r="6310">
          <cell r="K6310">
            <v>-2.2932162340484541</v>
          </cell>
          <cell r="S6310">
            <v>40</v>
          </cell>
        </row>
        <row r="6311">
          <cell r="K6311">
            <v>-1.285703609289623</v>
          </cell>
          <cell r="S6311">
            <v>40</v>
          </cell>
        </row>
        <row r="6312">
          <cell r="K6312">
            <v>-1.4769409071995707</v>
          </cell>
          <cell r="S6312">
            <v>40</v>
          </cell>
        </row>
        <row r="6313">
          <cell r="K6313">
            <v>-1.5974861358373309</v>
          </cell>
          <cell r="S6313">
            <v>40</v>
          </cell>
        </row>
        <row r="6314">
          <cell r="K6314">
            <v>-0.70566879754800838</v>
          </cell>
          <cell r="S6314">
            <v>40</v>
          </cell>
        </row>
        <row r="6315">
          <cell r="K6315">
            <v>-0.63978041013651232</v>
          </cell>
          <cell r="S6315">
            <v>40</v>
          </cell>
        </row>
        <row r="6316">
          <cell r="K6316">
            <v>-0.58066643029972009</v>
          </cell>
          <cell r="S6316">
            <v>40</v>
          </cell>
        </row>
        <row r="6317">
          <cell r="K6317">
            <v>-0.59575758035612891</v>
          </cell>
          <cell r="S6317">
            <v>40</v>
          </cell>
        </row>
        <row r="6318">
          <cell r="K6318">
            <v>-0.50187890021747672</v>
          </cell>
          <cell r="S6318">
            <v>40</v>
          </cell>
        </row>
        <row r="6319">
          <cell r="K6319">
            <v>-0.43501153990056329</v>
          </cell>
          <cell r="S6319">
            <v>40</v>
          </cell>
        </row>
        <row r="6320">
          <cell r="K6320">
            <v>219.3839721066943</v>
          </cell>
          <cell r="S6320">
            <v>40</v>
          </cell>
        </row>
        <row r="6321">
          <cell r="K6321">
            <v>-0.4230051051860525</v>
          </cell>
          <cell r="S6321">
            <v>40</v>
          </cell>
        </row>
        <row r="6322">
          <cell r="K6322">
            <v>-46.145543078451375</v>
          </cell>
          <cell r="S6322">
            <v>40</v>
          </cell>
        </row>
        <row r="6323">
          <cell r="K6323">
            <v>-0.93944310753346594</v>
          </cell>
          <cell r="S6323">
            <v>40</v>
          </cell>
        </row>
        <row r="6324">
          <cell r="K6324">
            <v>-0.87258718807896196</v>
          </cell>
          <cell r="S6324">
            <v>40</v>
          </cell>
        </row>
        <row r="6325">
          <cell r="K6325">
            <v>-0.81163355573654794</v>
          </cell>
          <cell r="S6325">
            <v>40</v>
          </cell>
        </row>
        <row r="6326">
          <cell r="K6326">
            <v>-2.1216339572415679</v>
          </cell>
          <cell r="S6326">
            <v>40</v>
          </cell>
        </row>
        <row r="6327">
          <cell r="K6327">
            <v>-2.130837049058985</v>
          </cell>
          <cell r="S6327">
            <v>40</v>
          </cell>
        </row>
        <row r="6328">
          <cell r="K6328">
            <v>-2.1458916238940207</v>
          </cell>
          <cell r="S6328">
            <v>40</v>
          </cell>
        </row>
        <row r="6329">
          <cell r="K6329">
            <v>-0.80578510643434198</v>
          </cell>
          <cell r="S6329">
            <v>40</v>
          </cell>
        </row>
        <row r="6330">
          <cell r="K6330">
            <v>-0.74888726586022358</v>
          </cell>
          <cell r="S6330">
            <v>40</v>
          </cell>
        </row>
        <row r="6331">
          <cell r="K6331">
            <v>-2.0504537249081305</v>
          </cell>
          <cell r="S6331">
            <v>40</v>
          </cell>
        </row>
        <row r="6332">
          <cell r="K6332">
            <v>-1.309214024907992</v>
          </cell>
          <cell r="S6332">
            <v>40</v>
          </cell>
        </row>
        <row r="6333">
          <cell r="K6333">
            <v>-1.4622216421873662</v>
          </cell>
          <cell r="S6333">
            <v>40</v>
          </cell>
        </row>
        <row r="6334">
          <cell r="K6334">
            <v>-1.5502699571861607</v>
          </cell>
          <cell r="S6334">
            <v>40</v>
          </cell>
        </row>
        <row r="6335">
          <cell r="K6335">
            <v>-0.79005854378913887</v>
          </cell>
          <cell r="S6335">
            <v>40</v>
          </cell>
        </row>
        <row r="6336">
          <cell r="K6336">
            <v>-0.71522203053280808</v>
          </cell>
          <cell r="S6336">
            <v>40</v>
          </cell>
        </row>
        <row r="6337">
          <cell r="K6337">
            <v>-0.65739714724728227</v>
          </cell>
          <cell r="S6337">
            <v>40</v>
          </cell>
        </row>
        <row r="6338">
          <cell r="K6338">
            <v>-0.64946289260468237</v>
          </cell>
          <cell r="S6338">
            <v>40</v>
          </cell>
        </row>
        <row r="6339">
          <cell r="K6339">
            <v>-0.57844728464857442</v>
          </cell>
          <cell r="S6339">
            <v>40</v>
          </cell>
        </row>
        <row r="6340">
          <cell r="K6340">
            <v>7616.2633088748116</v>
          </cell>
          <cell r="S6340">
            <v>40</v>
          </cell>
        </row>
        <row r="6341">
          <cell r="K6341">
            <v>277.3376734237911</v>
          </cell>
          <cell r="S6341">
            <v>40</v>
          </cell>
        </row>
        <row r="6342">
          <cell r="K6342">
            <v>8085.0751088101379</v>
          </cell>
          <cell r="S6342">
            <v>40</v>
          </cell>
        </row>
        <row r="6343">
          <cell r="K6343">
            <v>-57.472591394953803</v>
          </cell>
          <cell r="S6343">
            <v>40</v>
          </cell>
        </row>
        <row r="6344">
          <cell r="K6344">
            <v>-0.87101855030824371</v>
          </cell>
          <cell r="S6344">
            <v>40</v>
          </cell>
        </row>
        <row r="6345">
          <cell r="K6345">
            <v>-0.80560539702829603</v>
          </cell>
          <cell r="S6345">
            <v>40</v>
          </cell>
        </row>
        <row r="6346">
          <cell r="K6346">
            <v>-0.74245323115886086</v>
          </cell>
          <cell r="S6346">
            <v>40</v>
          </cell>
        </row>
        <row r="6347">
          <cell r="K6347">
            <v>-0.59739633138989368</v>
          </cell>
          <cell r="S6347">
            <v>40</v>
          </cell>
        </row>
        <row r="6348">
          <cell r="K6348">
            <v>-0.48871521046180599</v>
          </cell>
          <cell r="S6348">
            <v>40</v>
          </cell>
        </row>
        <row r="6349">
          <cell r="K6349">
            <v>-2.8978573718381746</v>
          </cell>
          <cell r="S6349">
            <v>40</v>
          </cell>
        </row>
        <row r="6350">
          <cell r="K6350">
            <v>-0.5578598505395056</v>
          </cell>
          <cell r="S6350">
            <v>40</v>
          </cell>
        </row>
        <row r="6351">
          <cell r="K6351">
            <v>-0.51726844267878136</v>
          </cell>
          <cell r="S6351">
            <v>40</v>
          </cell>
        </row>
        <row r="6352">
          <cell r="K6352">
            <v>-0.44413884212923993</v>
          </cell>
          <cell r="S6352">
            <v>40</v>
          </cell>
        </row>
        <row r="6353">
          <cell r="K6353">
            <v>-1.4274826515523615</v>
          </cell>
          <cell r="S6353">
            <v>40</v>
          </cell>
        </row>
        <row r="6354">
          <cell r="K6354">
            <v>-0.70557469481416024</v>
          </cell>
          <cell r="S6354">
            <v>40</v>
          </cell>
        </row>
        <row r="6355">
          <cell r="K6355">
            <v>-0.59599398372756152</v>
          </cell>
          <cell r="S6355">
            <v>40</v>
          </cell>
        </row>
        <row r="6356">
          <cell r="K6356">
            <v>-0.6980370443130911</v>
          </cell>
          <cell r="S6356">
            <v>40</v>
          </cell>
        </row>
        <row r="6357">
          <cell r="K6357">
            <v>-0.62613009163641331</v>
          </cell>
          <cell r="S6357">
            <v>40</v>
          </cell>
        </row>
        <row r="6358">
          <cell r="K6358">
            <v>-0.56676058471773183</v>
          </cell>
          <cell r="S6358">
            <v>40</v>
          </cell>
        </row>
        <row r="6359">
          <cell r="K6359">
            <v>-0.55585001584136162</v>
          </cell>
          <cell r="S6359">
            <v>40</v>
          </cell>
        </row>
        <row r="6360">
          <cell r="K6360">
            <v>5481.5778271172039</v>
          </cell>
          <cell r="S6360">
            <v>40</v>
          </cell>
        </row>
        <row r="6361">
          <cell r="K6361">
            <v>3956.5662450929581</v>
          </cell>
          <cell r="S6361">
            <v>40</v>
          </cell>
        </row>
        <row r="6362">
          <cell r="K6362">
            <v>6186.0524303192706</v>
          </cell>
          <cell r="S6362">
            <v>40</v>
          </cell>
        </row>
        <row r="6363">
          <cell r="K6363">
            <v>7826.1393450111527</v>
          </cell>
          <cell r="S6363">
            <v>40</v>
          </cell>
        </row>
        <row r="6364">
          <cell r="K6364">
            <v>-43.017215780914171</v>
          </cell>
          <cell r="S6364">
            <v>40</v>
          </cell>
        </row>
        <row r="6365">
          <cell r="K6365">
            <v>-0.8658000187301651</v>
          </cell>
          <cell r="S6365">
            <v>40</v>
          </cell>
        </row>
        <row r="6366">
          <cell r="K6366">
            <v>-0.87123063673438272</v>
          </cell>
          <cell r="S6366">
            <v>40</v>
          </cell>
        </row>
        <row r="6367">
          <cell r="K6367">
            <v>-0.80683711172554584</v>
          </cell>
          <cell r="S6367">
            <v>40</v>
          </cell>
        </row>
        <row r="6368">
          <cell r="K6368">
            <v>-0.81355511402899738</v>
          </cell>
          <cell r="S6368">
            <v>40</v>
          </cell>
        </row>
        <row r="6369">
          <cell r="K6369">
            <v>-0.75074208235757256</v>
          </cell>
          <cell r="S6369">
            <v>40</v>
          </cell>
        </row>
        <row r="6370">
          <cell r="K6370">
            <v>-0.75943700020578675</v>
          </cell>
          <cell r="S6370">
            <v>40</v>
          </cell>
        </row>
        <row r="6371">
          <cell r="K6371">
            <v>-0.59571786540115168</v>
          </cell>
          <cell r="S6371">
            <v>40</v>
          </cell>
        </row>
        <row r="6372">
          <cell r="K6372">
            <v>-0.61079648337508818</v>
          </cell>
          <cell r="S6372">
            <v>40</v>
          </cell>
        </row>
        <row r="6373">
          <cell r="K6373">
            <v>-0.48272315575762598</v>
          </cell>
          <cell r="S6373">
            <v>40</v>
          </cell>
        </row>
        <row r="6374">
          <cell r="K6374">
            <v>-0.49569621985171991</v>
          </cell>
          <cell r="S6374">
            <v>40</v>
          </cell>
        </row>
        <row r="6375">
          <cell r="K6375">
            <v>-0.470902148780459</v>
          </cell>
          <cell r="S6375">
            <v>40</v>
          </cell>
        </row>
        <row r="6376">
          <cell r="K6376">
            <v>-2.8832064597776514</v>
          </cell>
          <cell r="S6376">
            <v>40</v>
          </cell>
        </row>
        <row r="6377">
          <cell r="K6377">
            <v>-0.55668778004339636</v>
          </cell>
          <cell r="S6377">
            <v>40</v>
          </cell>
        </row>
        <row r="6378">
          <cell r="K6378">
            <v>-0.57654644089669405</v>
          </cell>
          <cell r="S6378">
            <v>40</v>
          </cell>
        </row>
        <row r="6379">
          <cell r="K6379">
            <v>-0.51447422605053961</v>
          </cell>
          <cell r="S6379">
            <v>40</v>
          </cell>
        </row>
        <row r="6380">
          <cell r="K6380">
            <v>-0.52637670036305573</v>
          </cell>
          <cell r="S6380">
            <v>40</v>
          </cell>
        </row>
        <row r="6381">
          <cell r="K6381">
            <v>-0.47722899897541249</v>
          </cell>
          <cell r="S6381">
            <v>40</v>
          </cell>
        </row>
        <row r="6382">
          <cell r="K6382">
            <v>-0.48469318834355207</v>
          </cell>
          <cell r="S6382">
            <v>40</v>
          </cell>
        </row>
        <row r="6383">
          <cell r="K6383">
            <v>-1.4571335379760892</v>
          </cell>
          <cell r="S6383">
            <v>40</v>
          </cell>
        </row>
        <row r="6384">
          <cell r="K6384">
            <v>-1.4370974935550045</v>
          </cell>
          <cell r="S6384">
            <v>40</v>
          </cell>
        </row>
        <row r="6385">
          <cell r="K6385">
            <v>-0.70321693970181509</v>
          </cell>
          <cell r="S6385">
            <v>40</v>
          </cell>
        </row>
        <row r="6386">
          <cell r="K6386">
            <v>-0.71989264543168385</v>
          </cell>
          <cell r="S6386">
            <v>40</v>
          </cell>
        </row>
        <row r="6387">
          <cell r="K6387">
            <v>-0.59988467995797534</v>
          </cell>
          <cell r="S6387">
            <v>40</v>
          </cell>
        </row>
        <row r="6388">
          <cell r="K6388">
            <v>-0.61636608593122955</v>
          </cell>
          <cell r="S6388">
            <v>40</v>
          </cell>
        </row>
        <row r="6389">
          <cell r="K6389">
            <v>-0.69605862941004371</v>
          </cell>
          <cell r="S6389">
            <v>40</v>
          </cell>
        </row>
        <row r="6390">
          <cell r="K6390">
            <v>-0.70916058598810694</v>
          </cell>
          <cell r="S6390">
            <v>40</v>
          </cell>
        </row>
        <row r="6391">
          <cell r="K6391">
            <v>-0.63132872340316593</v>
          </cell>
          <cell r="S6391">
            <v>40</v>
          </cell>
        </row>
        <row r="6392">
          <cell r="K6392">
            <v>-0.64740779967373985</v>
          </cell>
          <cell r="S6392">
            <v>40</v>
          </cell>
        </row>
        <row r="6393">
          <cell r="K6393">
            <v>-0.57588665385156435</v>
          </cell>
          <cell r="S6393">
            <v>40</v>
          </cell>
        </row>
        <row r="6394">
          <cell r="K6394">
            <v>-0.59414550428036428</v>
          </cell>
          <cell r="S6394">
            <v>40</v>
          </cell>
        </row>
        <row r="6395">
          <cell r="K6395">
            <v>-0.55448517445096324</v>
          </cell>
          <cell r="S6395">
            <v>40</v>
          </cell>
        </row>
        <row r="6396">
          <cell r="K6396">
            <v>-0.57784366013082966</v>
          </cell>
          <cell r="S6396">
            <v>40</v>
          </cell>
        </row>
        <row r="6397">
          <cell r="K6397">
            <v>282.06825284514292</v>
          </cell>
          <cell r="S6397">
            <v>40</v>
          </cell>
        </row>
        <row r="6398">
          <cell r="K6398">
            <v>147.93661042485653</v>
          </cell>
          <cell r="S6398">
            <v>40</v>
          </cell>
        </row>
        <row r="6399">
          <cell r="K6399">
            <v>5750.3582237882902</v>
          </cell>
          <cell r="S6399">
            <v>40</v>
          </cell>
        </row>
        <row r="6400">
          <cell r="K6400">
            <v>5768.4575209435488</v>
          </cell>
          <cell r="S6400">
            <v>40</v>
          </cell>
        </row>
        <row r="6401">
          <cell r="K6401">
            <v>1.5804340636533031E-2</v>
          </cell>
          <cell r="S6401">
            <v>40</v>
          </cell>
        </row>
        <row r="6402">
          <cell r="K6402">
            <v>305.34036477458608</v>
          </cell>
          <cell r="S6402">
            <v>40</v>
          </cell>
        </row>
        <row r="6403">
          <cell r="K6403">
            <v>939.61834047822651</v>
          </cell>
          <cell r="S6403">
            <v>40</v>
          </cell>
        </row>
        <row r="6404">
          <cell r="K6404">
            <v>4950.1856831024743</v>
          </cell>
          <cell r="S6404">
            <v>40</v>
          </cell>
        </row>
        <row r="6405">
          <cell r="K6405">
            <v>10236.935931112321</v>
          </cell>
          <cell r="S6405">
            <v>40</v>
          </cell>
        </row>
        <row r="6406">
          <cell r="K6406">
            <v>-42.873490406450713</v>
          </cell>
          <cell r="S6406">
            <v>40</v>
          </cell>
        </row>
        <row r="6407">
          <cell r="K6407">
            <v>-0.86842949987019979</v>
          </cell>
          <cell r="S6407">
            <v>40</v>
          </cell>
        </row>
        <row r="6408">
          <cell r="K6408">
            <v>-0.8094827493711203</v>
          </cell>
          <cell r="S6408">
            <v>40</v>
          </cell>
        </row>
        <row r="6409">
          <cell r="K6409">
            <v>-0.75789266278393774</v>
          </cell>
          <cell r="S6409">
            <v>40</v>
          </cell>
        </row>
        <row r="6410">
          <cell r="K6410">
            <v>-0.5876151440530587</v>
          </cell>
          <cell r="S6410">
            <v>40</v>
          </cell>
        </row>
        <row r="6411">
          <cell r="K6411">
            <v>-0.5276651879582831</v>
          </cell>
          <cell r="S6411">
            <v>40</v>
          </cell>
        </row>
        <row r="6412">
          <cell r="K6412">
            <v>-0.45966908218226216</v>
          </cell>
          <cell r="S6412">
            <v>40</v>
          </cell>
        </row>
        <row r="6413">
          <cell r="K6413">
            <v>-0.56717729390828442</v>
          </cell>
          <cell r="S6413">
            <v>40</v>
          </cell>
        </row>
        <row r="6414">
          <cell r="K6414">
            <v>-0.52009759153344937</v>
          </cell>
          <cell r="S6414">
            <v>40</v>
          </cell>
        </row>
        <row r="6415">
          <cell r="K6415">
            <v>-0.47559291867977782</v>
          </cell>
          <cell r="S6415">
            <v>40</v>
          </cell>
        </row>
        <row r="6416">
          <cell r="K6416">
            <v>-1.4627312887185953</v>
          </cell>
          <cell r="S6416">
            <v>40</v>
          </cell>
        </row>
        <row r="6417">
          <cell r="K6417">
            <v>-0.71607921178406053</v>
          </cell>
          <cell r="S6417">
            <v>40</v>
          </cell>
        </row>
        <row r="6418">
          <cell r="K6418">
            <v>-0.61428479447625306</v>
          </cell>
          <cell r="S6418">
            <v>40</v>
          </cell>
        </row>
        <row r="6419">
          <cell r="K6419">
            <v>-0.70285090342206202</v>
          </cell>
          <cell r="S6419">
            <v>40</v>
          </cell>
        </row>
        <row r="6420">
          <cell r="K6420">
            <v>-0.63891918588233265</v>
          </cell>
          <cell r="S6420">
            <v>40</v>
          </cell>
        </row>
        <row r="6421">
          <cell r="K6421">
            <v>-0.5845662615997258</v>
          </cell>
          <cell r="S6421">
            <v>40</v>
          </cell>
        </row>
        <row r="6422">
          <cell r="K6422">
            <v>-0.56430386544711308</v>
          </cell>
          <cell r="S6422">
            <v>40</v>
          </cell>
        </row>
        <row r="6423">
          <cell r="K6423">
            <v>5623.0294784907537</v>
          </cell>
          <cell r="S6423">
            <v>40</v>
          </cell>
        </row>
        <row r="6424">
          <cell r="K6424">
            <v>5778.3801883973301</v>
          </cell>
          <cell r="S6424">
            <v>40</v>
          </cell>
        </row>
        <row r="6425">
          <cell r="K6425">
            <v>445.77295708327659</v>
          </cell>
          <cell r="S6425">
            <v>40</v>
          </cell>
        </row>
        <row r="6426">
          <cell r="K6426">
            <v>6166.3627237665087</v>
          </cell>
          <cell r="S6426">
            <v>40</v>
          </cell>
        </row>
        <row r="6427">
          <cell r="K6427">
            <v>-4.4092181193666945E-2</v>
          </cell>
          <cell r="S6427">
            <v>40</v>
          </cell>
        </row>
        <row r="6428">
          <cell r="K6428">
            <v>-0.52808239161552417</v>
          </cell>
          <cell r="S6428">
            <v>40</v>
          </cell>
        </row>
        <row r="6429">
          <cell r="K6429">
            <v>-0.58445107058331391</v>
          </cell>
          <cell r="S6429">
            <v>40</v>
          </cell>
        </row>
        <row r="6430">
          <cell r="K6430">
            <v>-0.65857434541861604</v>
          </cell>
          <cell r="S6430">
            <v>40</v>
          </cell>
        </row>
        <row r="6431">
          <cell r="K6431">
            <v>4.7838613968924412E-3</v>
          </cell>
          <cell r="S6431">
            <v>40</v>
          </cell>
        </row>
        <row r="6432">
          <cell r="K6432">
            <v>0.96382039919594131</v>
          </cell>
          <cell r="S6432">
            <v>40</v>
          </cell>
        </row>
        <row r="6433">
          <cell r="K6433">
            <v>0.93843825637970169</v>
          </cell>
          <cell r="S6433">
            <v>40</v>
          </cell>
        </row>
        <row r="6434">
          <cell r="K6434">
            <v>-1.0420934208147448</v>
          </cell>
          <cell r="S6434">
            <v>40</v>
          </cell>
        </row>
        <row r="6435">
          <cell r="K6435">
            <v>-0.95176856019014588</v>
          </cell>
          <cell r="S6435">
            <v>40</v>
          </cell>
        </row>
        <row r="6436">
          <cell r="K6436">
            <v>-0.27569427937178814</v>
          </cell>
          <cell r="S6436">
            <v>40</v>
          </cell>
        </row>
        <row r="6437">
          <cell r="K6437">
            <v>-0.68868683443234369</v>
          </cell>
          <cell r="S6437">
            <v>40</v>
          </cell>
        </row>
        <row r="6438">
          <cell r="K6438">
            <v>876.25581392032905</v>
          </cell>
          <cell r="S6438">
            <v>40</v>
          </cell>
        </row>
        <row r="6439">
          <cell r="K6439">
            <v>-1.0010710102250551</v>
          </cell>
          <cell r="S6439">
            <v>40</v>
          </cell>
        </row>
        <row r="6440">
          <cell r="K6440">
            <v>-0.60688694547026356</v>
          </cell>
          <cell r="S6440">
            <v>40</v>
          </cell>
        </row>
        <row r="6441">
          <cell r="K6441">
            <v>-0.66469471280833103</v>
          </cell>
          <cell r="S6441">
            <v>40</v>
          </cell>
        </row>
        <row r="6442">
          <cell r="K6442">
            <v>-0.66201493016672119</v>
          </cell>
          <cell r="S6442">
            <v>40</v>
          </cell>
        </row>
        <row r="6443">
          <cell r="K6443">
            <v>-0.60822246654609446</v>
          </cell>
          <cell r="S6443">
            <v>40</v>
          </cell>
        </row>
        <row r="6444">
          <cell r="K6444">
            <v>-0.2370631943672456</v>
          </cell>
          <cell r="S6444">
            <v>40</v>
          </cell>
        </row>
        <row r="6445">
          <cell r="K6445">
            <v>-0.63919174477299534</v>
          </cell>
          <cell r="S6445">
            <v>40</v>
          </cell>
        </row>
        <row r="6446">
          <cell r="K6446">
            <v>-0.2697180279913638</v>
          </cell>
          <cell r="S6446">
            <v>40</v>
          </cell>
        </row>
        <row r="6447">
          <cell r="K6447">
            <v>-0.32254273708732201</v>
          </cell>
          <cell r="S6447">
            <v>40</v>
          </cell>
        </row>
        <row r="6448">
          <cell r="K6448">
            <v>4153.327316394757</v>
          </cell>
          <cell r="S6448">
            <v>40</v>
          </cell>
        </row>
        <row r="6449">
          <cell r="K6449">
            <v>-0.5280830322909027</v>
          </cell>
          <cell r="S6449">
            <v>40</v>
          </cell>
        </row>
        <row r="6450">
          <cell r="K6450">
            <v>-0.58445136100395334</v>
          </cell>
          <cell r="S6450">
            <v>40</v>
          </cell>
        </row>
        <row r="6451">
          <cell r="K6451">
            <v>-0.65857407179048388</v>
          </cell>
          <cell r="S6451">
            <v>40</v>
          </cell>
        </row>
        <row r="6452">
          <cell r="K6452">
            <v>5.2632779954090707E-2</v>
          </cell>
          <cell r="S6452">
            <v>40</v>
          </cell>
        </row>
        <row r="6453">
          <cell r="K6453">
            <v>0.89891772650251367</v>
          </cell>
          <cell r="S6453">
            <v>40</v>
          </cell>
        </row>
        <row r="6454">
          <cell r="K6454">
            <v>0.87911299150978961</v>
          </cell>
          <cell r="S6454">
            <v>40</v>
          </cell>
        </row>
        <row r="6455">
          <cell r="K6455">
            <v>-0.9238987426016444</v>
          </cell>
          <cell r="S6455">
            <v>40</v>
          </cell>
        </row>
        <row r="6456">
          <cell r="K6456">
            <v>-0.82427749340469658</v>
          </cell>
          <cell r="S6456">
            <v>40</v>
          </cell>
        </row>
        <row r="6457">
          <cell r="K6457">
            <v>-0.19034659968877873</v>
          </cell>
          <cell r="S6457">
            <v>40</v>
          </cell>
        </row>
        <row r="6458">
          <cell r="K6458">
            <v>-0.68868744047111452</v>
          </cell>
          <cell r="S6458">
            <v>40</v>
          </cell>
        </row>
        <row r="6459">
          <cell r="K6459">
            <v>0.58842412695565816</v>
          </cell>
          <cell r="S6459">
            <v>40</v>
          </cell>
        </row>
        <row r="6460">
          <cell r="K6460">
            <v>-1.0010668466525627</v>
          </cell>
          <cell r="S6460">
            <v>40</v>
          </cell>
        </row>
        <row r="6461">
          <cell r="K6461">
            <v>-0.6068880451885913</v>
          </cell>
          <cell r="S6461">
            <v>40</v>
          </cell>
        </row>
        <row r="6462">
          <cell r="K6462">
            <v>-0.66469310440875462</v>
          </cell>
          <cell r="S6462">
            <v>40</v>
          </cell>
        </row>
        <row r="6463">
          <cell r="K6463">
            <v>-0.66201486576523683</v>
          </cell>
          <cell r="S6463">
            <v>40</v>
          </cell>
        </row>
        <row r="6464">
          <cell r="K6464">
            <v>-0.60822261394146282</v>
          </cell>
          <cell r="S6464">
            <v>40</v>
          </cell>
        </row>
        <row r="6465">
          <cell r="K6465">
            <v>-0.62827961957380163</v>
          </cell>
          <cell r="S6465">
            <v>40</v>
          </cell>
        </row>
        <row r="6466">
          <cell r="K6466">
            <v>-0.63919192960852322</v>
          </cell>
          <cell r="S6466">
            <v>40</v>
          </cell>
        </row>
        <row r="6467">
          <cell r="K6467">
            <v>-0.64435856783683487</v>
          </cell>
          <cell r="S6467">
            <v>40</v>
          </cell>
        </row>
        <row r="6468">
          <cell r="K6468">
            <v>-0.12429118123612881</v>
          </cell>
          <cell r="S6468">
            <v>40</v>
          </cell>
        </row>
        <row r="6469">
          <cell r="K6469">
            <v>8.3273244718822408</v>
          </cell>
          <cell r="S6469">
            <v>40</v>
          </cell>
        </row>
        <row r="6470">
          <cell r="K6470">
            <v>-0.55971106445557239</v>
          </cell>
          <cell r="S6470">
            <v>40</v>
          </cell>
        </row>
        <row r="6471">
          <cell r="K6471">
            <v>-0.61510432979966445</v>
          </cell>
          <cell r="S6471">
            <v>40</v>
          </cell>
        </row>
        <row r="6472">
          <cell r="K6472">
            <v>-0.67389992448334657</v>
          </cell>
          <cell r="S6472">
            <v>40</v>
          </cell>
        </row>
        <row r="6473">
          <cell r="K6473">
            <v>0.61964960399378488</v>
          </cell>
          <cell r="S6473">
            <v>40</v>
          </cell>
        </row>
        <row r="6474">
          <cell r="K6474">
            <v>1.2754075198815507</v>
          </cell>
          <cell r="S6474">
            <v>40</v>
          </cell>
        </row>
        <row r="6475">
          <cell r="K6475">
            <v>-0.73414180980038068</v>
          </cell>
          <cell r="S6475">
            <v>40</v>
          </cell>
        </row>
        <row r="6476">
          <cell r="K6476">
            <v>8.9657689685028963E-2</v>
          </cell>
          <cell r="S6476">
            <v>40</v>
          </cell>
        </row>
        <row r="6477">
          <cell r="K6477">
            <v>0.24959279818564051</v>
          </cell>
          <cell r="S6477">
            <v>40</v>
          </cell>
        </row>
        <row r="6478">
          <cell r="K6478">
            <v>0.89510649112400209</v>
          </cell>
          <cell r="S6478">
            <v>40</v>
          </cell>
        </row>
        <row r="6479">
          <cell r="K6479">
            <v>1.4574170497968164</v>
          </cell>
          <cell r="S6479">
            <v>40</v>
          </cell>
        </row>
        <row r="6480">
          <cell r="K6480">
            <v>33.726168274220946</v>
          </cell>
          <cell r="S6480">
            <v>40</v>
          </cell>
        </row>
        <row r="6481">
          <cell r="K6481">
            <v>-6.7954520508201879E-4</v>
          </cell>
          <cell r="S6481">
            <v>40</v>
          </cell>
        </row>
        <row r="6482">
          <cell r="K6482">
            <v>-0.69841017560831664</v>
          </cell>
          <cell r="S6482">
            <v>40</v>
          </cell>
        </row>
        <row r="6483">
          <cell r="K6483">
            <v>-2.7342052209184429E-2</v>
          </cell>
          <cell r="S6483">
            <v>40</v>
          </cell>
        </row>
        <row r="6484">
          <cell r="K6484">
            <v>-0.91856266593701164</v>
          </cell>
          <cell r="S6484">
            <v>40</v>
          </cell>
        </row>
        <row r="6485">
          <cell r="K6485">
            <v>-2.8498521112118896E-2</v>
          </cell>
          <cell r="S6485">
            <v>40</v>
          </cell>
        </row>
        <row r="6486">
          <cell r="K6486">
            <v>0.14548240565652176</v>
          </cell>
          <cell r="S6486">
            <v>40</v>
          </cell>
        </row>
        <row r="6487">
          <cell r="K6487">
            <v>-0.77590604764350157</v>
          </cell>
          <cell r="S6487">
            <v>40</v>
          </cell>
        </row>
        <row r="6488">
          <cell r="K6488">
            <v>-0.90268872828817937</v>
          </cell>
          <cell r="S6488">
            <v>40</v>
          </cell>
        </row>
        <row r="6489">
          <cell r="K6489">
            <v>1.696660525874949</v>
          </cell>
          <cell r="S6489">
            <v>40</v>
          </cell>
        </row>
        <row r="6490">
          <cell r="K6490">
            <v>0.49909834824810462</v>
          </cell>
          <cell r="S6490">
            <v>40</v>
          </cell>
        </row>
        <row r="6491">
          <cell r="K6491">
            <v>-0.57074169159979549</v>
          </cell>
          <cell r="S6491">
            <v>40</v>
          </cell>
        </row>
        <row r="6492">
          <cell r="K6492">
            <v>-0.6167257357086382</v>
          </cell>
          <cell r="S6492">
            <v>40</v>
          </cell>
        </row>
        <row r="6493">
          <cell r="K6493">
            <v>-0.65195611085040828</v>
          </cell>
          <cell r="S6493">
            <v>40</v>
          </cell>
        </row>
        <row r="6494">
          <cell r="K6494">
            <v>2.2323431862369169E-3</v>
          </cell>
          <cell r="S6494">
            <v>40</v>
          </cell>
        </row>
        <row r="6495">
          <cell r="K6495">
            <v>-0.69599263733187189</v>
          </cell>
          <cell r="S6495">
            <v>40</v>
          </cell>
        </row>
        <row r="6496">
          <cell r="K6496">
            <v>-0.71514205434020528</v>
          </cell>
          <cell r="S6496">
            <v>40</v>
          </cell>
        </row>
        <row r="6497">
          <cell r="K6497">
            <v>-1.2006556214790127E-3</v>
          </cell>
          <cell r="S6497">
            <v>40</v>
          </cell>
        </row>
        <row r="6498">
          <cell r="K6498">
            <v>-1.1754614720069394</v>
          </cell>
          <cell r="S6498">
            <v>40</v>
          </cell>
        </row>
        <row r="6499">
          <cell r="K6499">
            <v>-0.70883171650063093</v>
          </cell>
          <cell r="S6499">
            <v>40</v>
          </cell>
        </row>
        <row r="6500">
          <cell r="K6500">
            <v>1.415331143010401</v>
          </cell>
          <cell r="S6500">
            <v>40</v>
          </cell>
        </row>
        <row r="6501">
          <cell r="K6501">
            <v>-0.81160521665751939</v>
          </cell>
          <cell r="S6501">
            <v>40</v>
          </cell>
        </row>
        <row r="6502">
          <cell r="K6502">
            <v>-8.1349183865465306E-4</v>
          </cell>
          <cell r="S6502">
            <v>40</v>
          </cell>
        </row>
        <row r="6503">
          <cell r="K6503">
            <v>-0.65198863153565723</v>
          </cell>
          <cell r="S6503">
            <v>40</v>
          </cell>
        </row>
        <row r="6504">
          <cell r="K6504">
            <v>-0.80838167276655559</v>
          </cell>
          <cell r="S6504">
            <v>40</v>
          </cell>
        </row>
        <row r="6505">
          <cell r="K6505">
            <v>-0.87249755272559504</v>
          </cell>
          <cell r="S6505">
            <v>40</v>
          </cell>
        </row>
        <row r="6506">
          <cell r="K6506">
            <v>-1.0376900271792564E-3</v>
          </cell>
          <cell r="S6506">
            <v>40</v>
          </cell>
        </row>
        <row r="6507">
          <cell r="K6507">
            <v>-1.4236704887176049E-3</v>
          </cell>
          <cell r="S6507">
            <v>40</v>
          </cell>
        </row>
        <row r="6508">
          <cell r="K6508">
            <v>-1.3737009360591443E-3</v>
          </cell>
          <cell r="S6508">
            <v>40</v>
          </cell>
        </row>
        <row r="6509">
          <cell r="K6509">
            <v>-1.4005744503571157E-3</v>
          </cell>
          <cell r="S6509">
            <v>40</v>
          </cell>
        </row>
        <row r="6510">
          <cell r="K6510">
            <v>-0.90176955916320412</v>
          </cell>
          <cell r="S6510">
            <v>40</v>
          </cell>
        </row>
        <row r="6511">
          <cell r="K6511">
            <v>-1.0323802391416075</v>
          </cell>
          <cell r="S6511">
            <v>40</v>
          </cell>
        </row>
        <row r="6512">
          <cell r="K6512">
            <v>-0.48911367067080097</v>
          </cell>
          <cell r="S6512">
            <v>40</v>
          </cell>
        </row>
        <row r="6513">
          <cell r="K6513">
            <v>-0.55302209322036411</v>
          </cell>
          <cell r="S6513">
            <v>40</v>
          </cell>
        </row>
        <row r="6514">
          <cell r="K6514">
            <v>-0.59332623908848292</v>
          </cell>
          <cell r="S6514">
            <v>40</v>
          </cell>
        </row>
        <row r="6515">
          <cell r="K6515">
            <v>0.7179718665129633</v>
          </cell>
          <cell r="S6515">
            <v>40</v>
          </cell>
        </row>
        <row r="6516">
          <cell r="K6516">
            <v>0.6495230406051129</v>
          </cell>
          <cell r="S6516">
            <v>40</v>
          </cell>
        </row>
        <row r="6517">
          <cell r="K6517">
            <v>0.66420308994691935</v>
          </cell>
          <cell r="S6517">
            <v>40</v>
          </cell>
        </row>
        <row r="6518">
          <cell r="K6518">
            <v>-1.8092616737852433E-3</v>
          </cell>
          <cell r="S6518">
            <v>40</v>
          </cell>
        </row>
        <row r="6519">
          <cell r="K6519">
            <v>-1.0277200951005643</v>
          </cell>
          <cell r="S6519">
            <v>40</v>
          </cell>
        </row>
        <row r="6520">
          <cell r="K6520">
            <v>1.5952512568917173E-3</v>
          </cell>
          <cell r="S6520">
            <v>40</v>
          </cell>
        </row>
        <row r="6521">
          <cell r="K6521">
            <v>-0.61716478728790791</v>
          </cell>
          <cell r="S6521">
            <v>40</v>
          </cell>
        </row>
        <row r="6522">
          <cell r="K6522">
            <v>-0.7079513616063684</v>
          </cell>
          <cell r="S6522">
            <v>40</v>
          </cell>
        </row>
        <row r="6523">
          <cell r="K6523">
            <v>1.3558258424810392</v>
          </cell>
          <cell r="S6523">
            <v>40</v>
          </cell>
        </row>
        <row r="6524">
          <cell r="K6524">
            <v>-0.58346512082506075</v>
          </cell>
          <cell r="S6524">
            <v>40</v>
          </cell>
        </row>
        <row r="6525">
          <cell r="K6525">
            <v>-0.7045049334572574</v>
          </cell>
          <cell r="S6525">
            <v>40</v>
          </cell>
        </row>
        <row r="6526">
          <cell r="K6526">
            <v>-0.78496104346350215</v>
          </cell>
          <cell r="S6526">
            <v>40</v>
          </cell>
        </row>
        <row r="6527">
          <cell r="K6527">
            <v>-0.7914020130204138</v>
          </cell>
          <cell r="S6527">
            <v>40</v>
          </cell>
        </row>
        <row r="6528">
          <cell r="K6528">
            <v>-0.91656089429599708</v>
          </cell>
          <cell r="S6528">
            <v>40</v>
          </cell>
        </row>
        <row r="6529">
          <cell r="K6529">
            <v>-0.88437874168553854</v>
          </cell>
          <cell r="S6529">
            <v>40</v>
          </cell>
        </row>
        <row r="6530">
          <cell r="K6530">
            <v>-0.93098092035438207</v>
          </cell>
          <cell r="S6530">
            <v>40</v>
          </cell>
        </row>
        <row r="6531">
          <cell r="K6531">
            <v>2.2162098978679468</v>
          </cell>
          <cell r="S6531">
            <v>40</v>
          </cell>
        </row>
        <row r="6532">
          <cell r="K6532">
            <v>1.6496333622468851</v>
          </cell>
          <cell r="S6532">
            <v>40</v>
          </cell>
        </row>
        <row r="6533">
          <cell r="K6533">
            <v>-7.6316894008954606E-3</v>
          </cell>
          <cell r="S6533">
            <v>40</v>
          </cell>
        </row>
        <row r="6534">
          <cell r="K6534">
            <v>-8.0379861543426051E-3</v>
          </cell>
          <cell r="S6534">
            <v>40</v>
          </cell>
        </row>
        <row r="6535">
          <cell r="K6535">
            <v>-7.400417999130251E-3</v>
          </cell>
          <cell r="S6535">
            <v>40</v>
          </cell>
        </row>
        <row r="6536">
          <cell r="K6536">
            <v>0.27485984253640539</v>
          </cell>
          <cell r="S6536">
            <v>40</v>
          </cell>
        </row>
        <row r="6537">
          <cell r="K6537">
            <v>-0.28205311335200495</v>
          </cell>
          <cell r="S6537">
            <v>40</v>
          </cell>
        </row>
        <row r="6538">
          <cell r="K6538">
            <v>-0.31322322081285786</v>
          </cell>
          <cell r="S6538">
            <v>40</v>
          </cell>
        </row>
        <row r="6539">
          <cell r="K6539">
            <v>-1.2840219808196046E-3</v>
          </cell>
          <cell r="S6539">
            <v>40</v>
          </cell>
        </row>
        <row r="6540">
          <cell r="K6540">
            <v>-1.2771967825089901E-3</v>
          </cell>
          <cell r="S6540">
            <v>40</v>
          </cell>
        </row>
        <row r="6541">
          <cell r="K6541">
            <v>0.26028425021062851</v>
          </cell>
          <cell r="S6541">
            <v>40</v>
          </cell>
        </row>
        <row r="6542">
          <cell r="K6542">
            <v>-1.4723703374227859E-3</v>
          </cell>
          <cell r="S6542">
            <v>40</v>
          </cell>
        </row>
        <row r="6543">
          <cell r="K6543">
            <v>-2.120568396700238E-3</v>
          </cell>
          <cell r="S6543">
            <v>40</v>
          </cell>
        </row>
        <row r="6544">
          <cell r="K6544">
            <v>-3.0490453675280065E-3</v>
          </cell>
          <cell r="S6544">
            <v>40</v>
          </cell>
        </row>
        <row r="6545">
          <cell r="K6545">
            <v>-8.3029550714454718E-3</v>
          </cell>
          <cell r="S6545">
            <v>40</v>
          </cell>
        </row>
        <row r="6546">
          <cell r="K6546">
            <v>8.9636167681374679E-5</v>
          </cell>
          <cell r="S6546">
            <v>40</v>
          </cell>
        </row>
        <row r="6547">
          <cell r="K6547">
            <v>-0.46524577955966445</v>
          </cell>
          <cell r="S6547">
            <v>40</v>
          </cell>
        </row>
        <row r="6548">
          <cell r="K6548">
            <v>0.27749634145986335</v>
          </cell>
          <cell r="S6548">
            <v>40</v>
          </cell>
        </row>
        <row r="6549">
          <cell r="K6549">
            <v>-0.19854687488324335</v>
          </cell>
          <cell r="S6549">
            <v>40</v>
          </cell>
        </row>
        <row r="6550">
          <cell r="K6550">
            <v>-1.5123754277891154E-3</v>
          </cell>
          <cell r="S6550">
            <v>40</v>
          </cell>
        </row>
        <row r="6551">
          <cell r="K6551">
            <v>-1.4007471029674522E-3</v>
          </cell>
          <cell r="S6551">
            <v>40</v>
          </cell>
        </row>
        <row r="6552">
          <cell r="K6552">
            <v>-1.6320555054114064E-3</v>
          </cell>
          <cell r="S6552">
            <v>40</v>
          </cell>
        </row>
        <row r="6553">
          <cell r="K6553">
            <v>0.1166041831198404</v>
          </cell>
          <cell r="S6553">
            <v>40</v>
          </cell>
        </row>
        <row r="6554">
          <cell r="K6554">
            <v>-7.2930232219420126E-3</v>
          </cell>
          <cell r="S6554">
            <v>40</v>
          </cell>
        </row>
        <row r="6555">
          <cell r="K6555">
            <v>-1.0376151014447737E-2</v>
          </cell>
          <cell r="S6555">
            <v>40</v>
          </cell>
        </row>
        <row r="6556">
          <cell r="K6556">
            <v>-7.7733310044998949E-3</v>
          </cell>
          <cell r="S6556">
            <v>40</v>
          </cell>
        </row>
        <row r="6557">
          <cell r="K6557">
            <v>-1.0833563900530705E-2</v>
          </cell>
          <cell r="S6557">
            <v>40</v>
          </cell>
        </row>
        <row r="6558">
          <cell r="K6558">
            <v>-7.1982861374158009E-3</v>
          </cell>
          <cell r="S6558">
            <v>40</v>
          </cell>
        </row>
        <row r="6559">
          <cell r="K6559">
            <v>-1.1111464106045825E-2</v>
          </cell>
          <cell r="S6559">
            <v>40</v>
          </cell>
        </row>
        <row r="6560">
          <cell r="K6560">
            <v>0.2730336938252968</v>
          </cell>
          <cell r="S6560">
            <v>40</v>
          </cell>
        </row>
        <row r="6561">
          <cell r="K6561">
            <v>0.29836346963767529</v>
          </cell>
          <cell r="S6561">
            <v>40</v>
          </cell>
        </row>
        <row r="6562">
          <cell r="K6562">
            <v>-0.28004529963820612</v>
          </cell>
          <cell r="S6562">
            <v>40</v>
          </cell>
        </row>
        <row r="6563">
          <cell r="K6563">
            <v>-0.26398126824605594</v>
          </cell>
          <cell r="S6563">
            <v>40</v>
          </cell>
        </row>
        <row r="6564">
          <cell r="K6564">
            <v>0.26433282170258943</v>
          </cell>
          <cell r="S6564">
            <v>40</v>
          </cell>
        </row>
        <row r="6565">
          <cell r="K6565">
            <v>-0.29589188904096458</v>
          </cell>
          <cell r="S6565">
            <v>40</v>
          </cell>
        </row>
        <row r="6566">
          <cell r="K6566">
            <v>-1.2918428182303321E-3</v>
          </cell>
          <cell r="S6566">
            <v>40</v>
          </cell>
        </row>
        <row r="6567">
          <cell r="K6567">
            <v>-6.2032299393321891E-4</v>
          </cell>
          <cell r="S6567">
            <v>40</v>
          </cell>
        </row>
        <row r="6568">
          <cell r="K6568">
            <v>-1.3086417574900058E-3</v>
          </cell>
          <cell r="S6568">
            <v>40</v>
          </cell>
        </row>
        <row r="6569">
          <cell r="K6569">
            <v>-6.250518733126023E-4</v>
          </cell>
          <cell r="S6569">
            <v>40</v>
          </cell>
        </row>
        <row r="6570">
          <cell r="K6570">
            <v>0.25476576083560021</v>
          </cell>
          <cell r="S6570">
            <v>40</v>
          </cell>
        </row>
        <row r="6571">
          <cell r="K6571">
            <v>8.9188305586271721E-2</v>
          </cell>
          <cell r="S6571">
            <v>40</v>
          </cell>
        </row>
        <row r="6572">
          <cell r="K6572">
            <v>-1.2660379312569242E-3</v>
          </cell>
          <cell r="S6572">
            <v>40</v>
          </cell>
        </row>
        <row r="6573">
          <cell r="K6573">
            <v>-8.6301410545398406E-3</v>
          </cell>
          <cell r="S6573">
            <v>40</v>
          </cell>
        </row>
        <row r="6574">
          <cell r="K6574">
            <v>-1.8339989234559904E-3</v>
          </cell>
          <cell r="S6574">
            <v>40</v>
          </cell>
        </row>
        <row r="6575">
          <cell r="K6575">
            <v>-1.0310970454664298E-2</v>
          </cell>
          <cell r="S6575">
            <v>40</v>
          </cell>
        </row>
        <row r="6576">
          <cell r="K6576">
            <v>-2.7354299985850659E-3</v>
          </cell>
          <cell r="S6576">
            <v>40</v>
          </cell>
        </row>
        <row r="6577">
          <cell r="K6577">
            <v>-1.1978606244644153E-2</v>
          </cell>
          <cell r="S6577">
            <v>40</v>
          </cell>
        </row>
        <row r="6578">
          <cell r="K6578">
            <v>-8.2461013230419392E-3</v>
          </cell>
          <cell r="S6578">
            <v>40</v>
          </cell>
        </row>
        <row r="6579">
          <cell r="K6579">
            <v>-1.3551350047534107E-2</v>
          </cell>
          <cell r="S6579">
            <v>40</v>
          </cell>
        </row>
        <row r="6580">
          <cell r="K6580">
            <v>0.16965904918165858</v>
          </cell>
          <cell r="S6580">
            <v>40</v>
          </cell>
        </row>
        <row r="6581">
          <cell r="K6581">
            <v>-6.7075036107767689E-4</v>
          </cell>
          <cell r="S6581">
            <v>40</v>
          </cell>
        </row>
        <row r="6582">
          <cell r="K6582">
            <v>-0.47651669577128397</v>
          </cell>
          <cell r="S6582">
            <v>40</v>
          </cell>
        </row>
        <row r="6583">
          <cell r="K6583">
            <v>-8.0329933135441932E-4</v>
          </cell>
          <cell r="S6583">
            <v>40</v>
          </cell>
        </row>
        <row r="6584">
          <cell r="K6584">
            <v>4.3491029899387999E-3</v>
          </cell>
          <cell r="S6584">
            <v>40</v>
          </cell>
        </row>
        <row r="6585">
          <cell r="K6585">
            <v>7.4516098345664417E-2</v>
          </cell>
          <cell r="S6585">
            <v>40</v>
          </cell>
        </row>
        <row r="6586">
          <cell r="K6586">
            <v>-0.23459302960391309</v>
          </cell>
          <cell r="S6586">
            <v>40</v>
          </cell>
        </row>
        <row r="6587">
          <cell r="K6587">
            <v>-1.6631975140253483E-2</v>
          </cell>
          <cell r="S6587">
            <v>40</v>
          </cell>
        </row>
        <row r="6588">
          <cell r="K6588">
            <v>-1.4706776680250399E-3</v>
          </cell>
          <cell r="S6588">
            <v>40</v>
          </cell>
        </row>
        <row r="6589">
          <cell r="K6589">
            <v>-1.3770638655620846E-2</v>
          </cell>
          <cell r="S6589">
            <v>40</v>
          </cell>
        </row>
        <row r="6590">
          <cell r="K6590">
            <v>-1.4552251515562564E-3</v>
          </cell>
          <cell r="S6590">
            <v>40</v>
          </cell>
        </row>
        <row r="6591">
          <cell r="K6591">
            <v>-1.5565130437525209E-2</v>
          </cell>
          <cell r="S6591">
            <v>40</v>
          </cell>
        </row>
        <row r="6592">
          <cell r="K6592">
            <v>-1.5603129542887549E-3</v>
          </cell>
          <cell r="S6592">
            <v>40</v>
          </cell>
        </row>
        <row r="6593">
          <cell r="K6593">
            <v>-1.1911225504254991E-2</v>
          </cell>
          <cell r="S6593">
            <v>40</v>
          </cell>
        </row>
        <row r="6594">
          <cell r="K6594">
            <v>-3.9711167152565469E-3</v>
          </cell>
          <cell r="S6594">
            <v>40</v>
          </cell>
        </row>
        <row r="6595">
          <cell r="K6595">
            <v>-0.26186399064275617</v>
          </cell>
          <cell r="S6595">
            <v>40</v>
          </cell>
        </row>
        <row r="6596">
          <cell r="K6596">
            <v>-9.0167127268456406E-3</v>
          </cell>
          <cell r="S6596">
            <v>40</v>
          </cell>
        </row>
        <row r="6597">
          <cell r="K6597">
            <v>-9.7584238995688001E-3</v>
          </cell>
          <cell r="S6597">
            <v>40</v>
          </cell>
        </row>
        <row r="6598">
          <cell r="K6598">
            <v>-9.3535618859126295E-3</v>
          </cell>
          <cell r="S6598">
            <v>40</v>
          </cell>
        </row>
        <row r="6599">
          <cell r="K6599">
            <v>0.29422365818607521</v>
          </cell>
          <cell r="S6599">
            <v>40</v>
          </cell>
        </row>
        <row r="6600">
          <cell r="K6600">
            <v>-0.26259493101662928</v>
          </cell>
          <cell r="S6600">
            <v>40</v>
          </cell>
        </row>
        <row r="6601">
          <cell r="K6601">
            <v>-0.30498771003092362</v>
          </cell>
          <cell r="S6601">
            <v>40</v>
          </cell>
        </row>
        <row r="6602">
          <cell r="K6602">
            <v>-6.3923834191363313E-4</v>
          </cell>
          <cell r="S6602">
            <v>40</v>
          </cell>
        </row>
        <row r="6603">
          <cell r="K6603">
            <v>1.6441669893897983</v>
          </cell>
          <cell r="S6603">
            <v>40</v>
          </cell>
        </row>
        <row r="6604">
          <cell r="K6604">
            <v>0.28474100250691575</v>
          </cell>
          <cell r="S6604">
            <v>40</v>
          </cell>
        </row>
        <row r="6605">
          <cell r="K6605">
            <v>-7.5545658700737588E-3</v>
          </cell>
          <cell r="S6605">
            <v>40</v>
          </cell>
        </row>
        <row r="6606">
          <cell r="K6606">
            <v>-9.4036670723137792E-3</v>
          </cell>
          <cell r="S6606">
            <v>40</v>
          </cell>
        </row>
        <row r="6607">
          <cell r="K6607">
            <v>-1.131157946033271E-2</v>
          </cell>
          <cell r="S6607">
            <v>40</v>
          </cell>
        </row>
        <row r="6608">
          <cell r="K6608">
            <v>-1.2143096603948553E-2</v>
          </cell>
          <cell r="S6608">
            <v>40</v>
          </cell>
        </row>
        <row r="6609">
          <cell r="K6609">
            <v>-1.3266996109936029E-2</v>
          </cell>
          <cell r="S6609">
            <v>40</v>
          </cell>
        </row>
        <row r="6610">
          <cell r="K6610">
            <v>-7.8809439363744624E-4</v>
          </cell>
          <cell r="S6610">
            <v>40</v>
          </cell>
        </row>
        <row r="6611">
          <cell r="K6611">
            <v>-1.5978949866560715E-2</v>
          </cell>
          <cell r="S6611">
            <v>40</v>
          </cell>
        </row>
        <row r="6612">
          <cell r="K6612">
            <v>-9.4517411307167834E-4</v>
          </cell>
          <cell r="S6612">
            <v>40</v>
          </cell>
        </row>
        <row r="6613">
          <cell r="K6613">
            <v>-1.4176001443205464E-2</v>
          </cell>
          <cell r="S6613">
            <v>40</v>
          </cell>
        </row>
        <row r="6614">
          <cell r="K6614">
            <v>-1.5229865528277346E-2</v>
          </cell>
          <cell r="S6614">
            <v>40</v>
          </cell>
        </row>
        <row r="6615">
          <cell r="K6615">
            <v>-1.2170589579502617E-2</v>
          </cell>
          <cell r="S6615">
            <v>40</v>
          </cell>
        </row>
        <row r="6616">
          <cell r="K6616">
            <v>-6.2814468248221268E-3</v>
          </cell>
          <cell r="S6616">
            <v>40</v>
          </cell>
        </row>
        <row r="6617">
          <cell r="K6617">
            <v>-0.74452490352623601</v>
          </cell>
          <cell r="S6617">
            <v>40</v>
          </cell>
        </row>
        <row r="6618">
          <cell r="K6618">
            <v>-0.8207458036941141</v>
          </cell>
          <cell r="S6618">
            <v>40</v>
          </cell>
        </row>
        <row r="6619">
          <cell r="K6619">
            <v>1.2282463360115756</v>
          </cell>
          <cell r="S6619">
            <v>40</v>
          </cell>
        </row>
        <row r="6620">
          <cell r="K6620">
            <v>0.12909025064334187</v>
          </cell>
          <cell r="S6620">
            <v>40</v>
          </cell>
        </row>
        <row r="6621">
          <cell r="K6621">
            <v>8.3617160895410473E-4</v>
          </cell>
          <cell r="S6621">
            <v>40</v>
          </cell>
        </row>
        <row r="6622">
          <cell r="K6622">
            <v>8.7345116716889605E-4</v>
          </cell>
          <cell r="S6622">
            <v>40</v>
          </cell>
        </row>
        <row r="6623">
          <cell r="K6623">
            <v>-2.7208070350096362E-2</v>
          </cell>
          <cell r="S6623">
            <v>40</v>
          </cell>
        </row>
        <row r="6624">
          <cell r="K6624">
            <v>0.11698103307979452</v>
          </cell>
          <cell r="S6624">
            <v>40</v>
          </cell>
        </row>
        <row r="6625">
          <cell r="K6625">
            <v>-0.79249029528582438</v>
          </cell>
          <cell r="S6625">
            <v>40</v>
          </cell>
        </row>
        <row r="6626">
          <cell r="K6626">
            <v>1.5224130861733258</v>
          </cell>
          <cell r="S6626">
            <v>40</v>
          </cell>
        </row>
        <row r="6627">
          <cell r="K6627">
            <v>6.4994346479010479E-2</v>
          </cell>
          <cell r="S6627">
            <v>40</v>
          </cell>
        </row>
        <row r="6628">
          <cell r="K6628">
            <v>-1.0216581059778034E-2</v>
          </cell>
          <cell r="S6628">
            <v>40</v>
          </cell>
        </row>
        <row r="6629">
          <cell r="K6629">
            <v>-0.69725734096234981</v>
          </cell>
          <cell r="S6629">
            <v>40</v>
          </cell>
        </row>
        <row r="6630">
          <cell r="K6630">
            <v>-0.86083841104531489</v>
          </cell>
          <cell r="S6630">
            <v>40</v>
          </cell>
        </row>
        <row r="6631">
          <cell r="K6631">
            <v>1.1504576900014662</v>
          </cell>
          <cell r="S6631">
            <v>40</v>
          </cell>
        </row>
        <row r="6632">
          <cell r="K6632">
            <v>-0.8792507128700624</v>
          </cell>
          <cell r="S6632">
            <v>40</v>
          </cell>
        </row>
        <row r="6633">
          <cell r="K6633">
            <v>-0.87695204338505872</v>
          </cell>
          <cell r="S6633">
            <v>40</v>
          </cell>
        </row>
        <row r="6634">
          <cell r="K6634">
            <v>1.2344646316699848</v>
          </cell>
          <cell r="S6634">
            <v>40</v>
          </cell>
        </row>
        <row r="6635">
          <cell r="K6635">
            <v>-0.90287744207105602</v>
          </cell>
          <cell r="S6635">
            <v>40</v>
          </cell>
        </row>
        <row r="6636">
          <cell r="K6636">
            <v>0.81367257803634141</v>
          </cell>
          <cell r="S6636">
            <v>40</v>
          </cell>
        </row>
        <row r="6637">
          <cell r="K6637">
            <v>0.92104937665802833</v>
          </cell>
          <cell r="S6637">
            <v>40</v>
          </cell>
        </row>
        <row r="6638">
          <cell r="K6638">
            <v>-0.75286281961211121</v>
          </cell>
          <cell r="S6638">
            <v>40</v>
          </cell>
        </row>
        <row r="6639">
          <cell r="K6639">
            <v>1.3702082314638762</v>
          </cell>
          <cell r="S6639">
            <v>40</v>
          </cell>
        </row>
        <row r="6640">
          <cell r="K6640">
            <v>1.4773123067456289</v>
          </cell>
          <cell r="S6640">
            <v>40</v>
          </cell>
        </row>
        <row r="6641">
          <cell r="K6641">
            <v>-0.87954225984412071</v>
          </cell>
          <cell r="S6641">
            <v>40</v>
          </cell>
        </row>
        <row r="6642">
          <cell r="K6642">
            <v>-0.86273898773156144</v>
          </cell>
          <cell r="S6642">
            <v>40</v>
          </cell>
        </row>
        <row r="6643">
          <cell r="K6643">
            <v>-0.86844237812266012</v>
          </cell>
          <cell r="S6643">
            <v>40</v>
          </cell>
        </row>
        <row r="6644">
          <cell r="K6644">
            <v>0.81986019589901327</v>
          </cell>
          <cell r="S6644">
            <v>40</v>
          </cell>
        </row>
        <row r="6645">
          <cell r="K6645">
            <v>-0.82720398627911196</v>
          </cell>
          <cell r="S6645">
            <v>40</v>
          </cell>
        </row>
        <row r="6646">
          <cell r="K6646">
            <v>-0.7850583522372151</v>
          </cell>
          <cell r="S6646">
            <v>40</v>
          </cell>
        </row>
        <row r="6647">
          <cell r="K6647">
            <v>1.5544406866672529</v>
          </cell>
          <cell r="S6647">
            <v>40</v>
          </cell>
        </row>
        <row r="6648">
          <cell r="K6648">
            <v>-4.8660892161478186E-4</v>
          </cell>
          <cell r="S6648">
            <v>40</v>
          </cell>
        </row>
        <row r="6649">
          <cell r="K6649">
            <v>-1.0832653962683212</v>
          </cell>
          <cell r="S6649">
            <v>40</v>
          </cell>
        </row>
        <row r="6650">
          <cell r="K6650">
            <v>1.3493024965504505</v>
          </cell>
          <cell r="S6650">
            <v>40</v>
          </cell>
        </row>
        <row r="6651">
          <cell r="K6651">
            <v>-4.8441079742853846E-4</v>
          </cell>
          <cell r="S6651">
            <v>40</v>
          </cell>
        </row>
        <row r="6652">
          <cell r="K6652">
            <v>-5.2444409384303989E-4</v>
          </cell>
          <cell r="S6652">
            <v>40</v>
          </cell>
        </row>
        <row r="6653">
          <cell r="K6653">
            <v>-0.12949226926069382</v>
          </cell>
          <cell r="S6653">
            <v>40</v>
          </cell>
        </row>
        <row r="6654">
          <cell r="K6654">
            <v>2.3039971903571552</v>
          </cell>
          <cell r="S6654">
            <v>40</v>
          </cell>
        </row>
        <row r="6655">
          <cell r="K6655">
            <v>1.187881362863846</v>
          </cell>
          <cell r="S6655">
            <v>40</v>
          </cell>
        </row>
        <row r="6656">
          <cell r="K6656">
            <v>2.1968456401655985</v>
          </cell>
          <cell r="S6656">
            <v>40</v>
          </cell>
        </row>
        <row r="6657">
          <cell r="K6657">
            <v>-1.0638267183907364</v>
          </cell>
          <cell r="S6657">
            <v>40</v>
          </cell>
        </row>
        <row r="6658">
          <cell r="K6658">
            <v>2.3939043150038883</v>
          </cell>
          <cell r="S6658">
            <v>40</v>
          </cell>
        </row>
        <row r="6659">
          <cell r="K6659">
            <v>-0.7455235441050384</v>
          </cell>
          <cell r="S6659">
            <v>40</v>
          </cell>
        </row>
        <row r="6660">
          <cell r="K6660">
            <v>1.3009513134951936</v>
          </cell>
          <cell r="S6660">
            <v>40</v>
          </cell>
        </row>
        <row r="6661">
          <cell r="K6661">
            <v>1.3532405172298636</v>
          </cell>
          <cell r="S6661">
            <v>40</v>
          </cell>
        </row>
        <row r="6662">
          <cell r="K6662">
            <v>-0.85577037034632286</v>
          </cell>
          <cell r="S6662">
            <v>40</v>
          </cell>
        </row>
        <row r="6663">
          <cell r="K6663">
            <v>-0.85624529293473417</v>
          </cell>
          <cell r="S6663">
            <v>40</v>
          </cell>
        </row>
        <row r="6664">
          <cell r="K6664">
            <v>-0.86838497922596225</v>
          </cell>
          <cell r="S6664">
            <v>40</v>
          </cell>
        </row>
        <row r="6665">
          <cell r="K6665">
            <v>0.83821499044756242</v>
          </cell>
          <cell r="S6665">
            <v>40</v>
          </cell>
        </row>
        <row r="6666">
          <cell r="K6666">
            <v>-0.82160474214863821</v>
          </cell>
          <cell r="S6666">
            <v>40</v>
          </cell>
        </row>
        <row r="6667">
          <cell r="K6667">
            <v>-0.80961293534803269</v>
          </cell>
          <cell r="S6667">
            <v>40</v>
          </cell>
        </row>
        <row r="6668">
          <cell r="K6668">
            <v>1.5163909282672761</v>
          </cell>
          <cell r="S6668">
            <v>40</v>
          </cell>
        </row>
        <row r="6669">
          <cell r="K6669">
            <v>-1.0559635420509588</v>
          </cell>
          <cell r="S6669">
            <v>40</v>
          </cell>
        </row>
        <row r="6670">
          <cell r="K6670">
            <v>-1.032267809227996</v>
          </cell>
          <cell r="S6670">
            <v>40</v>
          </cell>
        </row>
        <row r="6671">
          <cell r="K6671">
            <v>-0.76929100119726279</v>
          </cell>
          <cell r="S6671">
            <v>40</v>
          </cell>
        </row>
        <row r="6672">
          <cell r="K6672">
            <v>-0.90437863622874648</v>
          </cell>
          <cell r="S6672">
            <v>40</v>
          </cell>
        </row>
        <row r="6673">
          <cell r="K6673">
            <v>-0.98764010842382699</v>
          </cell>
          <cell r="S6673">
            <v>40</v>
          </cell>
        </row>
        <row r="6674">
          <cell r="K6674">
            <v>-0.96649820510532258</v>
          </cell>
          <cell r="S6674">
            <v>40</v>
          </cell>
        </row>
        <row r="6675">
          <cell r="K6675">
            <v>-1.0040882278916594</v>
          </cell>
          <cell r="S6675">
            <v>40</v>
          </cell>
        </row>
        <row r="6676">
          <cell r="K6676">
            <v>2.6004252859767778</v>
          </cell>
          <cell r="S6676">
            <v>40</v>
          </cell>
        </row>
        <row r="6677">
          <cell r="K6677">
            <v>2.028991067586175E-4</v>
          </cell>
          <cell r="S6677">
            <v>40</v>
          </cell>
        </row>
        <row r="6678">
          <cell r="K6678">
            <v>3.7649053908422698</v>
          </cell>
          <cell r="S6678">
            <v>40</v>
          </cell>
        </row>
        <row r="6679">
          <cell r="K6679">
            <v>3.7203176363502881</v>
          </cell>
          <cell r="S6679">
            <v>40</v>
          </cell>
        </row>
        <row r="6680">
          <cell r="K6680">
            <v>-0.68662190673143675</v>
          </cell>
          <cell r="S6680">
            <v>40</v>
          </cell>
        </row>
        <row r="6681">
          <cell r="K6681">
            <v>-0.75651337380057559</v>
          </cell>
          <cell r="S6681">
            <v>40</v>
          </cell>
        </row>
        <row r="6682">
          <cell r="K6682">
            <v>-0.79196012841608532</v>
          </cell>
          <cell r="S6682">
            <v>40</v>
          </cell>
        </row>
        <row r="6683">
          <cell r="K6683">
            <v>-0.95344109628282692</v>
          </cell>
          <cell r="S6683">
            <v>40</v>
          </cell>
        </row>
        <row r="6684">
          <cell r="K6684">
            <v>-0.95612427129554323</v>
          </cell>
          <cell r="S6684">
            <v>40</v>
          </cell>
        </row>
        <row r="6685">
          <cell r="K6685">
            <v>0.74144959069627425</v>
          </cell>
          <cell r="S6685">
            <v>40</v>
          </cell>
        </row>
        <row r="6686">
          <cell r="K6686">
            <v>0.9651761024196176</v>
          </cell>
          <cell r="S6686">
            <v>40</v>
          </cell>
        </row>
        <row r="6687">
          <cell r="K6687">
            <v>-0.92017713944517054</v>
          </cell>
          <cell r="S6687">
            <v>40</v>
          </cell>
        </row>
        <row r="6688">
          <cell r="K6688">
            <v>-0.9233058832781349</v>
          </cell>
          <cell r="S6688">
            <v>40</v>
          </cell>
        </row>
        <row r="6689">
          <cell r="K6689">
            <v>1.4344839418855377</v>
          </cell>
          <cell r="S6689">
            <v>40</v>
          </cell>
        </row>
        <row r="6690">
          <cell r="K6690">
            <v>-1.0565855933921384</v>
          </cell>
          <cell r="S6690">
            <v>40</v>
          </cell>
        </row>
        <row r="6691">
          <cell r="K6691">
            <v>-6.7105822474524378E-4</v>
          </cell>
          <cell r="S6691">
            <v>40</v>
          </cell>
        </row>
        <row r="6692">
          <cell r="K6692">
            <v>-0.74940641152564502</v>
          </cell>
          <cell r="S6692">
            <v>40</v>
          </cell>
        </row>
        <row r="6693">
          <cell r="K6693">
            <v>1.4062103447933922</v>
          </cell>
          <cell r="S6693">
            <v>40</v>
          </cell>
        </row>
        <row r="6694">
          <cell r="K6694">
            <v>1.8062450262598506</v>
          </cell>
          <cell r="S6694">
            <v>40</v>
          </cell>
        </row>
        <row r="6695">
          <cell r="K6695">
            <v>1.5305926734041784</v>
          </cell>
          <cell r="S6695">
            <v>40</v>
          </cell>
        </row>
        <row r="6696">
          <cell r="K6696">
            <v>2.0511955764564762</v>
          </cell>
          <cell r="S6696">
            <v>40</v>
          </cell>
        </row>
        <row r="6697">
          <cell r="K6697">
            <v>2.1760810177435443</v>
          </cell>
          <cell r="S6697">
            <v>40</v>
          </cell>
        </row>
        <row r="6698">
          <cell r="K6698">
            <v>1.9412416579991814</v>
          </cell>
          <cell r="S6698">
            <v>40</v>
          </cell>
        </row>
        <row r="6699">
          <cell r="K6699">
            <v>2.7923762024601197</v>
          </cell>
          <cell r="S6699">
            <v>40</v>
          </cell>
        </row>
        <row r="6700">
          <cell r="K6700">
            <v>3.1985884899196528</v>
          </cell>
          <cell r="S6700">
            <v>40</v>
          </cell>
        </row>
        <row r="6701">
          <cell r="K6701">
            <v>1.7474785381783877</v>
          </cell>
          <cell r="S6701">
            <v>40</v>
          </cell>
        </row>
        <row r="6702">
          <cell r="K6702">
            <v>2.082160912348856</v>
          </cell>
          <cell r="S6702">
            <v>40</v>
          </cell>
        </row>
        <row r="6703">
          <cell r="K6703">
            <v>2.1578545326084368</v>
          </cell>
          <cell r="S6703">
            <v>40</v>
          </cell>
        </row>
        <row r="6704">
          <cell r="K6704">
            <v>-0.87602974071524098</v>
          </cell>
          <cell r="S6704">
            <v>40</v>
          </cell>
        </row>
        <row r="6705">
          <cell r="K6705">
            <v>-0.81819324766346657</v>
          </cell>
          <cell r="S6705">
            <v>40</v>
          </cell>
        </row>
        <row r="6706">
          <cell r="K6706">
            <v>-0.82387442808547806</v>
          </cell>
          <cell r="S6706">
            <v>40</v>
          </cell>
        </row>
        <row r="6707">
          <cell r="K6707">
            <v>-0.95933097363310726</v>
          </cell>
          <cell r="S6707">
            <v>40</v>
          </cell>
        </row>
        <row r="6708">
          <cell r="K6708">
            <v>-0.87974731275031526</v>
          </cell>
          <cell r="S6708">
            <v>40</v>
          </cell>
        </row>
        <row r="6709">
          <cell r="K6709">
            <v>-0.79513477358921325</v>
          </cell>
          <cell r="S6709">
            <v>40</v>
          </cell>
        </row>
        <row r="6710">
          <cell r="K6710">
            <v>1.3058002227928396</v>
          </cell>
          <cell r="S6710">
            <v>40</v>
          </cell>
        </row>
        <row r="6711">
          <cell r="K6711">
            <v>1.2854188140778189</v>
          </cell>
          <cell r="S6711">
            <v>40</v>
          </cell>
        </row>
        <row r="6712">
          <cell r="K6712">
            <v>1.1120237463292053</v>
          </cell>
          <cell r="S6712">
            <v>40</v>
          </cell>
        </row>
        <row r="6713">
          <cell r="K6713">
            <v>-0.99007443301198161</v>
          </cell>
          <cell r="S6713">
            <v>40</v>
          </cell>
        </row>
        <row r="6714">
          <cell r="K6714">
            <v>-4.0686068257275602E-2</v>
          </cell>
          <cell r="S6714">
            <v>40</v>
          </cell>
        </row>
        <row r="6715">
          <cell r="K6715">
            <v>3.5475836987157092</v>
          </cell>
          <cell r="S6715">
            <v>40</v>
          </cell>
        </row>
        <row r="6716">
          <cell r="K6716">
            <v>5.9738958901069047E-2</v>
          </cell>
          <cell r="S6716">
            <v>40</v>
          </cell>
        </row>
        <row r="6717">
          <cell r="K6717">
            <v>-3.8299405372039402E-3</v>
          </cell>
          <cell r="S6717">
            <v>40</v>
          </cell>
        </row>
        <row r="6718">
          <cell r="K6718">
            <v>-4.2555292192512041E-3</v>
          </cell>
          <cell r="S6718">
            <v>40</v>
          </cell>
        </row>
        <row r="6719">
          <cell r="K6719">
            <v>3.9194457713121769</v>
          </cell>
          <cell r="S6719">
            <v>40</v>
          </cell>
        </row>
        <row r="6720">
          <cell r="K6720">
            <v>-0.35302425802873477</v>
          </cell>
          <cell r="S6720">
            <v>40</v>
          </cell>
        </row>
        <row r="6721">
          <cell r="K6721">
            <v>-0.16893582999004769</v>
          </cell>
          <cell r="S6721">
            <v>40</v>
          </cell>
        </row>
        <row r="6722">
          <cell r="K6722">
            <v>1.6835774883176322</v>
          </cell>
          <cell r="S6722">
            <v>40</v>
          </cell>
        </row>
        <row r="6723">
          <cell r="K6723">
            <v>1.7589027257583234</v>
          </cell>
          <cell r="S6723">
            <v>40</v>
          </cell>
        </row>
        <row r="6724">
          <cell r="K6724">
            <v>2.0076781445621199</v>
          </cell>
          <cell r="S6724">
            <v>40</v>
          </cell>
        </row>
        <row r="6725">
          <cell r="K6725">
            <v>1.8813172007565229</v>
          </cell>
          <cell r="S6725">
            <v>40</v>
          </cell>
        </row>
        <row r="6726">
          <cell r="K6726">
            <v>2.106616840068479</v>
          </cell>
          <cell r="S6726">
            <v>40</v>
          </cell>
        </row>
        <row r="6727">
          <cell r="K6727">
            <v>1.8902834155804489</v>
          </cell>
          <cell r="S6727">
            <v>40</v>
          </cell>
        </row>
        <row r="6728">
          <cell r="K6728">
            <v>-0.86860623628045808</v>
          </cell>
          <cell r="S6728">
            <v>40</v>
          </cell>
        </row>
        <row r="6729">
          <cell r="K6729">
            <v>6.5979188146428655E-2</v>
          </cell>
          <cell r="S6729">
            <v>40</v>
          </cell>
        </row>
        <row r="6730">
          <cell r="K6730">
            <v>-0.81259738129737369</v>
          </cell>
          <cell r="S6730">
            <v>40</v>
          </cell>
        </row>
        <row r="6731">
          <cell r="K6731">
            <v>0.44766728240747083</v>
          </cell>
          <cell r="S6731">
            <v>40</v>
          </cell>
        </row>
        <row r="6732">
          <cell r="K6732">
            <v>-0.8320959308595588</v>
          </cell>
          <cell r="S6732">
            <v>40</v>
          </cell>
        </row>
        <row r="6733">
          <cell r="K6733">
            <v>0.46795620796403403</v>
          </cell>
          <cell r="S6733">
            <v>40</v>
          </cell>
        </row>
        <row r="6734">
          <cell r="K6734">
            <v>-0.95547763827466969</v>
          </cell>
          <cell r="S6734">
            <v>40</v>
          </cell>
        </row>
        <row r="6735">
          <cell r="K6735">
            <v>-0.89337443041358111</v>
          </cell>
          <cell r="S6735">
            <v>40</v>
          </cell>
        </row>
        <row r="6736">
          <cell r="K6736">
            <v>-0.87514806481061114</v>
          </cell>
          <cell r="S6736">
            <v>40</v>
          </cell>
        </row>
        <row r="6737">
          <cell r="K6737">
            <v>4.4795197091916636E-2</v>
          </cell>
          <cell r="S6737">
            <v>40</v>
          </cell>
        </row>
        <row r="6738">
          <cell r="K6738">
            <v>-0.79610338483560172</v>
          </cell>
          <cell r="S6738">
            <v>40</v>
          </cell>
        </row>
        <row r="6739">
          <cell r="K6739">
            <v>0.46766670113879677</v>
          </cell>
          <cell r="S6739">
            <v>40</v>
          </cell>
        </row>
        <row r="6740">
          <cell r="K6740">
            <v>1.3057033870137076</v>
          </cell>
          <cell r="S6740">
            <v>40</v>
          </cell>
        </row>
        <row r="6741">
          <cell r="K6741">
            <v>1.5928981797243638</v>
          </cell>
          <cell r="S6741">
            <v>40</v>
          </cell>
        </row>
        <row r="6742">
          <cell r="K6742">
            <v>1.2745952002276053</v>
          </cell>
          <cell r="S6742">
            <v>40</v>
          </cell>
        </row>
        <row r="6743">
          <cell r="K6743">
            <v>-1.335498557876061E-2</v>
          </cell>
          <cell r="S6743">
            <v>40</v>
          </cell>
        </row>
        <row r="6744">
          <cell r="K6744">
            <v>1.1085548654844646</v>
          </cell>
          <cell r="S6744">
            <v>40</v>
          </cell>
        </row>
        <row r="6745">
          <cell r="K6745">
            <v>-5.0952060732999587E-3</v>
          </cell>
          <cell r="S6745">
            <v>40</v>
          </cell>
        </row>
        <row r="6746">
          <cell r="K6746">
            <v>-0.99547636916157656</v>
          </cell>
          <cell r="S6746">
            <v>40</v>
          </cell>
        </row>
        <row r="6747">
          <cell r="K6747">
            <v>-1.0644680507881778E-2</v>
          </cell>
          <cell r="S6747">
            <v>40</v>
          </cell>
        </row>
        <row r="6748">
          <cell r="K6748">
            <v>-2.5433540396336808E-2</v>
          </cell>
          <cell r="S6748">
            <v>40</v>
          </cell>
        </row>
        <row r="6749">
          <cell r="K6749">
            <v>-1.2751941563499979E-2</v>
          </cell>
          <cell r="S6749">
            <v>40</v>
          </cell>
        </row>
        <row r="6750">
          <cell r="K6750">
            <v>3.7332854627246044</v>
          </cell>
          <cell r="S6750">
            <v>40</v>
          </cell>
        </row>
        <row r="6751">
          <cell r="K6751">
            <v>-1.1991379281967716E-2</v>
          </cell>
          <cell r="S6751">
            <v>40</v>
          </cell>
        </row>
        <row r="6752">
          <cell r="K6752">
            <v>9.2409726045163093E-2</v>
          </cell>
          <cell r="S6752">
            <v>40</v>
          </cell>
        </row>
        <row r="6753">
          <cell r="K6753">
            <v>-1.2785553796497656E-2</v>
          </cell>
          <cell r="S6753">
            <v>40</v>
          </cell>
        </row>
        <row r="6754">
          <cell r="K6754">
            <v>3.2781684094390227</v>
          </cell>
          <cell r="S6754">
            <v>40</v>
          </cell>
        </row>
        <row r="6755">
          <cell r="K6755">
            <v>-1.0363401286882243E-2</v>
          </cell>
          <cell r="S6755">
            <v>40</v>
          </cell>
        </row>
        <row r="6756">
          <cell r="K6756">
            <v>-4.2235820953944727E-3</v>
          </cell>
          <cell r="S6756">
            <v>40</v>
          </cell>
        </row>
        <row r="6757">
          <cell r="K6757">
            <v>-7.8189860331374539E-2</v>
          </cell>
          <cell r="S6757">
            <v>40</v>
          </cell>
        </row>
        <row r="6758">
          <cell r="K6758">
            <v>4.4243062668890634</v>
          </cell>
          <cell r="S6758">
            <v>40</v>
          </cell>
        </row>
        <row r="6759">
          <cell r="K6759">
            <v>-1.0763423501738598E-2</v>
          </cell>
          <cell r="S6759">
            <v>40</v>
          </cell>
        </row>
        <row r="6760">
          <cell r="K6760">
            <v>-4.2762794361027633E-3</v>
          </cell>
          <cell r="S6760">
            <v>40</v>
          </cell>
        </row>
        <row r="6761">
          <cell r="K6761">
            <v>5.1413802127535453</v>
          </cell>
          <cell r="S6761">
            <v>40</v>
          </cell>
        </row>
        <row r="6762">
          <cell r="K6762">
            <v>-0.23811983562486702</v>
          </cell>
          <cell r="S6762">
            <v>40</v>
          </cell>
        </row>
        <row r="6763">
          <cell r="K6763">
            <v>-0.66454727167865191</v>
          </cell>
          <cell r="S6763">
            <v>40</v>
          </cell>
        </row>
        <row r="6764">
          <cell r="K6764">
            <v>1.714772911606345</v>
          </cell>
          <cell r="S6764">
            <v>40</v>
          </cell>
        </row>
        <row r="6765">
          <cell r="K6765">
            <v>1.8119734323418863</v>
          </cell>
          <cell r="S6765">
            <v>40</v>
          </cell>
        </row>
        <row r="6766">
          <cell r="K6766">
            <v>1.854097118712662</v>
          </cell>
          <cell r="S6766">
            <v>40</v>
          </cell>
        </row>
        <row r="6767">
          <cell r="K6767">
            <v>6.2875215386830344E-2</v>
          </cell>
          <cell r="S6767">
            <v>40</v>
          </cell>
        </row>
        <row r="6768">
          <cell r="K6768">
            <v>0.45983179112441325</v>
          </cell>
          <cell r="S6768">
            <v>40</v>
          </cell>
        </row>
        <row r="6769">
          <cell r="K6769">
            <v>-1.1068131877856683E-2</v>
          </cell>
          <cell r="S6769">
            <v>40</v>
          </cell>
        </row>
        <row r="6770">
          <cell r="K6770">
            <v>-0.87275578806416432</v>
          </cell>
          <cell r="S6770">
            <v>40</v>
          </cell>
        </row>
        <row r="6771">
          <cell r="K6771">
            <v>-0.79196821557831099</v>
          </cell>
          <cell r="S6771">
            <v>40</v>
          </cell>
        </row>
        <row r="6772">
          <cell r="K6772">
            <v>4.9909131351975153E-2</v>
          </cell>
          <cell r="S6772">
            <v>40</v>
          </cell>
        </row>
        <row r="6773">
          <cell r="K6773">
            <v>1.574768089289456</v>
          </cell>
          <cell r="S6773">
            <v>40</v>
          </cell>
        </row>
        <row r="6774">
          <cell r="K6774">
            <v>-1.2583978684421959E-2</v>
          </cell>
          <cell r="S6774">
            <v>40</v>
          </cell>
        </row>
        <row r="6775">
          <cell r="K6775">
            <v>-4.0149784037697899E-3</v>
          </cell>
          <cell r="S6775">
            <v>40</v>
          </cell>
        </row>
        <row r="6776">
          <cell r="K6776">
            <v>2.240678582099322</v>
          </cell>
          <cell r="S6776">
            <v>40</v>
          </cell>
        </row>
        <row r="6777">
          <cell r="K6777">
            <v>-1.0662741669517193E-2</v>
          </cell>
          <cell r="S6777">
            <v>40</v>
          </cell>
        </row>
        <row r="6778">
          <cell r="K6778">
            <v>-1.0834572496049242E-2</v>
          </cell>
          <cell r="S6778">
            <v>40</v>
          </cell>
        </row>
        <row r="6779">
          <cell r="K6779">
            <v>-1.0996891028308434E-2</v>
          </cell>
          <cell r="S6779">
            <v>40</v>
          </cell>
        </row>
        <row r="6780">
          <cell r="K6780">
            <v>0.21531477335344459</v>
          </cell>
          <cell r="S6780">
            <v>40</v>
          </cell>
        </row>
        <row r="6781">
          <cell r="K6781">
            <v>6.7555325011621316E-3</v>
          </cell>
          <cell r="S6781">
            <v>40</v>
          </cell>
        </row>
        <row r="6782">
          <cell r="K6782">
            <v>-0.85545706517282838</v>
          </cell>
          <cell r="S6782">
            <v>40</v>
          </cell>
        </row>
        <row r="6783">
          <cell r="K6783">
            <v>-6.5141590546671804E-2</v>
          </cell>
          <cell r="S6783">
            <v>40</v>
          </cell>
        </row>
        <row r="6784">
          <cell r="K6784">
            <v>-0.70208894885371864</v>
          </cell>
          <cell r="S6784">
            <v>40</v>
          </cell>
        </row>
        <row r="6785">
          <cell r="K6785">
            <v>-0.78279491077453534</v>
          </cell>
          <cell r="S6785">
            <v>40</v>
          </cell>
        </row>
        <row r="6786">
          <cell r="K6786">
            <v>1403.748081634242</v>
          </cell>
          <cell r="S6786">
            <v>40</v>
          </cell>
        </row>
        <row r="6787">
          <cell r="K6787">
            <v>16.141187050132558</v>
          </cell>
          <cell r="S6787">
            <v>40</v>
          </cell>
        </row>
        <row r="6788">
          <cell r="K6788">
            <v>0.14649431174075714</v>
          </cell>
          <cell r="S6788">
            <v>40</v>
          </cell>
        </row>
        <row r="6789">
          <cell r="K6789">
            <v>0.56435855651017497</v>
          </cell>
          <cell r="S6789">
            <v>40</v>
          </cell>
        </row>
        <row r="6790">
          <cell r="K6790">
            <v>0.57522659544307642</v>
          </cell>
          <cell r="S6790">
            <v>40</v>
          </cell>
        </row>
        <row r="6791">
          <cell r="K6791">
            <v>0.1314103960429118</v>
          </cell>
          <cell r="S6791">
            <v>40</v>
          </cell>
        </row>
        <row r="6792">
          <cell r="K6792">
            <v>0.13754950134348262</v>
          </cell>
          <cell r="S6792">
            <v>40</v>
          </cell>
        </row>
        <row r="6793">
          <cell r="K6793">
            <v>0.12695357618651024</v>
          </cell>
          <cell r="S6793">
            <v>40</v>
          </cell>
        </row>
        <row r="6794">
          <cell r="K6794">
            <v>-2.4353794321318488E-4</v>
          </cell>
          <cell r="S6794">
            <v>40</v>
          </cell>
        </row>
        <row r="6795">
          <cell r="K6795">
            <v>5.7080394071664181E-2</v>
          </cell>
          <cell r="S6795">
            <v>40</v>
          </cell>
        </row>
        <row r="6796">
          <cell r="K6796">
            <v>9.2180052184603317E-2</v>
          </cell>
          <cell r="S6796">
            <v>40</v>
          </cell>
        </row>
        <row r="6797">
          <cell r="K6797">
            <v>-0.83137461351567754</v>
          </cell>
          <cell r="S6797">
            <v>40</v>
          </cell>
        </row>
        <row r="6798">
          <cell r="K6798">
            <v>23.789654999317307</v>
          </cell>
          <cell r="S6798">
            <v>40</v>
          </cell>
        </row>
        <row r="6799">
          <cell r="K6799">
            <v>0.85657467780536256</v>
          </cell>
          <cell r="S6799">
            <v>40</v>
          </cell>
        </row>
        <row r="6800">
          <cell r="K6800">
            <v>-0.95725368354777596</v>
          </cell>
          <cell r="S6800">
            <v>40</v>
          </cell>
        </row>
        <row r="6801">
          <cell r="K6801">
            <v>0.89055285507384152</v>
          </cell>
          <cell r="S6801">
            <v>40</v>
          </cell>
        </row>
        <row r="6802">
          <cell r="K6802">
            <v>23.797605420342869</v>
          </cell>
          <cell r="S6802">
            <v>40</v>
          </cell>
        </row>
        <row r="6803">
          <cell r="K6803">
            <v>0.91168536291199154</v>
          </cell>
          <cell r="S6803">
            <v>40</v>
          </cell>
        </row>
        <row r="6804">
          <cell r="K6804">
            <v>807.225193627507</v>
          </cell>
          <cell r="S6804">
            <v>40</v>
          </cell>
        </row>
        <row r="6805">
          <cell r="K6805">
            <v>16.881313040739222</v>
          </cell>
          <cell r="S6805">
            <v>40</v>
          </cell>
        </row>
        <row r="6806">
          <cell r="K6806">
            <v>212.98773141613623</v>
          </cell>
          <cell r="S6806">
            <v>40</v>
          </cell>
        </row>
        <row r="6807">
          <cell r="K6807">
            <v>0.93406072338745572</v>
          </cell>
          <cell r="S6807">
            <v>40</v>
          </cell>
        </row>
        <row r="6808">
          <cell r="K6808">
            <v>1.5055839880107451</v>
          </cell>
          <cell r="S6808">
            <v>40</v>
          </cell>
        </row>
        <row r="6809">
          <cell r="K6809">
            <v>-0.93234997407096987</v>
          </cell>
          <cell r="S6809">
            <v>40</v>
          </cell>
        </row>
        <row r="6810">
          <cell r="K6810">
            <v>-0.95195833170307076</v>
          </cell>
          <cell r="S6810">
            <v>40</v>
          </cell>
        </row>
        <row r="6811">
          <cell r="K6811">
            <v>-0.97159466892650381</v>
          </cell>
          <cell r="S6811">
            <v>40</v>
          </cell>
        </row>
        <row r="6812">
          <cell r="K6812">
            <v>-0.97158887633117519</v>
          </cell>
          <cell r="S6812">
            <v>40</v>
          </cell>
        </row>
        <row r="6813">
          <cell r="K6813">
            <v>-0.89611973001698941</v>
          </cell>
          <cell r="S6813">
            <v>40</v>
          </cell>
        </row>
        <row r="6814">
          <cell r="K6814">
            <v>-0.88039368250618955</v>
          </cell>
          <cell r="S6814">
            <v>40</v>
          </cell>
        </row>
        <row r="6815">
          <cell r="K6815">
            <v>-1.201370400358146</v>
          </cell>
          <cell r="S6815">
            <v>40</v>
          </cell>
        </row>
        <row r="6816">
          <cell r="K6816">
            <v>-1.2069087994713439</v>
          </cell>
          <cell r="S6816">
            <v>40</v>
          </cell>
        </row>
        <row r="6817">
          <cell r="K6817">
            <v>-1.0845340572933289</v>
          </cell>
          <cell r="S6817">
            <v>40</v>
          </cell>
        </row>
        <row r="6818">
          <cell r="K6818">
            <v>-0.8957986746582951</v>
          </cell>
          <cell r="S6818">
            <v>40</v>
          </cell>
        </row>
        <row r="6819">
          <cell r="K6819">
            <v>0.10476991698236926</v>
          </cell>
          <cell r="S6819">
            <v>40</v>
          </cell>
        </row>
        <row r="6820">
          <cell r="K6820">
            <v>-0.9790116294317579</v>
          </cell>
          <cell r="S6820">
            <v>40</v>
          </cell>
        </row>
        <row r="6821">
          <cell r="K6821">
            <v>0.11672201845726493</v>
          </cell>
          <cell r="S6821">
            <v>40</v>
          </cell>
        </row>
        <row r="6822">
          <cell r="K6822">
            <v>24.422435905444225</v>
          </cell>
          <cell r="S6822">
            <v>40</v>
          </cell>
        </row>
        <row r="6823">
          <cell r="K6823">
            <v>0.33032503480701658</v>
          </cell>
          <cell r="S6823">
            <v>40</v>
          </cell>
        </row>
        <row r="6824">
          <cell r="K6824">
            <v>19.844419676668529</v>
          </cell>
          <cell r="S6824">
            <v>40</v>
          </cell>
        </row>
        <row r="6825">
          <cell r="K6825">
            <v>-0.95028233267978124</v>
          </cell>
          <cell r="S6825">
            <v>40</v>
          </cell>
        </row>
        <row r="6826">
          <cell r="K6826">
            <v>47.762586003197775</v>
          </cell>
          <cell r="S6826">
            <v>40</v>
          </cell>
        </row>
        <row r="6827">
          <cell r="K6827">
            <v>176.5434012311313</v>
          </cell>
          <cell r="S6827">
            <v>40</v>
          </cell>
        </row>
        <row r="6828">
          <cell r="K6828">
            <v>3.9063475403398678</v>
          </cell>
          <cell r="S6828">
            <v>40</v>
          </cell>
        </row>
        <row r="6829">
          <cell r="K6829">
            <v>4.0190608929486888</v>
          </cell>
          <cell r="S6829">
            <v>40</v>
          </cell>
        </row>
        <row r="6830">
          <cell r="K6830">
            <v>-0.94626979321626314</v>
          </cell>
          <cell r="S6830">
            <v>40</v>
          </cell>
        </row>
        <row r="6831">
          <cell r="K6831">
            <v>-0.9690301432707692</v>
          </cell>
          <cell r="S6831">
            <v>40</v>
          </cell>
        </row>
        <row r="6832">
          <cell r="K6832">
            <v>1.4893922650560001E-3</v>
          </cell>
          <cell r="S6832">
            <v>40</v>
          </cell>
        </row>
        <row r="6833">
          <cell r="K6833">
            <v>-0.96432397186603946</v>
          </cell>
          <cell r="S6833">
            <v>40</v>
          </cell>
        </row>
        <row r="6834">
          <cell r="K6834">
            <v>-0.90675102411068431</v>
          </cell>
          <cell r="S6834">
            <v>40</v>
          </cell>
        </row>
        <row r="6835">
          <cell r="K6835">
            <v>-0.90124313414306867</v>
          </cell>
          <cell r="S6835">
            <v>40</v>
          </cell>
        </row>
        <row r="6836">
          <cell r="K6836">
            <v>0.9663186368040193</v>
          </cell>
          <cell r="S6836">
            <v>40</v>
          </cell>
        </row>
        <row r="6837">
          <cell r="K6837">
            <v>1.2286154591950362</v>
          </cell>
          <cell r="S6837">
            <v>40</v>
          </cell>
        </row>
        <row r="6838">
          <cell r="K6838">
            <v>-1.0583585323002858</v>
          </cell>
          <cell r="S6838">
            <v>40</v>
          </cell>
        </row>
        <row r="6839">
          <cell r="K6839">
            <v>4.7885664165713449</v>
          </cell>
          <cell r="S6839">
            <v>40</v>
          </cell>
        </row>
        <row r="6840">
          <cell r="K6840">
            <v>-0.98835361886808326</v>
          </cell>
          <cell r="S6840">
            <v>40</v>
          </cell>
        </row>
        <row r="6841">
          <cell r="K6841">
            <v>1.2137553246873926E-3</v>
          </cell>
          <cell r="S6841">
            <v>40</v>
          </cell>
        </row>
        <row r="6842">
          <cell r="K6842">
            <v>-1.0532940336434324</v>
          </cell>
          <cell r="S6842">
            <v>40</v>
          </cell>
        </row>
        <row r="6843">
          <cell r="K6843">
            <v>-1.0199851495745211</v>
          </cell>
          <cell r="S6843">
            <v>40</v>
          </cell>
        </row>
        <row r="6844">
          <cell r="K6844">
            <v>15.232108481837107</v>
          </cell>
          <cell r="S6844">
            <v>40</v>
          </cell>
        </row>
        <row r="6845">
          <cell r="K6845">
            <v>-1.0697663192810889</v>
          </cell>
          <cell r="S6845">
            <v>40</v>
          </cell>
        </row>
        <row r="6846">
          <cell r="K6846">
            <v>-0.98623809630200132</v>
          </cell>
          <cell r="S6846">
            <v>40</v>
          </cell>
        </row>
        <row r="6847">
          <cell r="K6847">
            <v>-0.2529647163794288</v>
          </cell>
          <cell r="S6847">
            <v>40</v>
          </cell>
        </row>
        <row r="6848">
          <cell r="K6848">
            <v>5.0304306445216813</v>
          </cell>
          <cell r="S6848">
            <v>40</v>
          </cell>
        </row>
        <row r="6849">
          <cell r="K6849">
            <v>1.3259732990530113</v>
          </cell>
          <cell r="S6849">
            <v>40</v>
          </cell>
        </row>
        <row r="6850">
          <cell r="K6850">
            <v>1.3517969806563677</v>
          </cell>
          <cell r="S6850">
            <v>40</v>
          </cell>
        </row>
        <row r="6851">
          <cell r="K6851">
            <v>-1.026681912755125</v>
          </cell>
          <cell r="S6851">
            <v>40</v>
          </cell>
        </row>
        <row r="6852">
          <cell r="K6852">
            <v>1.1086112532165137E-3</v>
          </cell>
          <cell r="S6852">
            <v>40</v>
          </cell>
        </row>
        <row r="6853">
          <cell r="K6853">
            <v>-1.07219398737547</v>
          </cell>
          <cell r="S6853">
            <v>40</v>
          </cell>
        </row>
        <row r="6854">
          <cell r="K6854">
            <v>-1.039950792224988</v>
          </cell>
          <cell r="S6854">
            <v>40</v>
          </cell>
        </row>
        <row r="6855">
          <cell r="K6855">
            <v>-1.0038758132844003</v>
          </cell>
          <cell r="S6855">
            <v>40</v>
          </cell>
        </row>
        <row r="6856">
          <cell r="K6856">
            <v>-0.99912175623815513</v>
          </cell>
          <cell r="S6856">
            <v>40</v>
          </cell>
        </row>
        <row r="6857">
          <cell r="K6857">
            <v>-1.2174672608247097</v>
          </cell>
          <cell r="S6857">
            <v>40</v>
          </cell>
        </row>
        <row r="6858">
          <cell r="K6858">
            <v>-1.2577598612290668</v>
          </cell>
          <cell r="S6858">
            <v>40</v>
          </cell>
        </row>
        <row r="6859">
          <cell r="K6859">
            <v>-1.1752243957695911</v>
          </cell>
          <cell r="S6859">
            <v>40</v>
          </cell>
        </row>
        <row r="6860">
          <cell r="K6860">
            <v>-0.9419939105554278</v>
          </cell>
          <cell r="S6860">
            <v>40</v>
          </cell>
        </row>
        <row r="6861">
          <cell r="K6861">
            <v>-0.98956751529887454</v>
          </cell>
          <cell r="S6861">
            <v>40</v>
          </cell>
        </row>
        <row r="6862">
          <cell r="K6862">
            <v>-0.9948958120430329</v>
          </cell>
          <cell r="S6862">
            <v>40</v>
          </cell>
        </row>
        <row r="6863">
          <cell r="K6863">
            <v>-1.0462691986386266</v>
          </cell>
          <cell r="S6863">
            <v>40</v>
          </cell>
        </row>
        <row r="6864">
          <cell r="K6864">
            <v>12.874750703303294</v>
          </cell>
          <cell r="S6864">
            <v>40</v>
          </cell>
        </row>
        <row r="6865">
          <cell r="K6865">
            <v>0.65864792658980631</v>
          </cell>
          <cell r="S6865">
            <v>40</v>
          </cell>
        </row>
        <row r="6866">
          <cell r="K6866">
            <v>-1.0137048879186763</v>
          </cell>
          <cell r="S6866">
            <v>40</v>
          </cell>
        </row>
        <row r="6867">
          <cell r="K6867">
            <v>1.975046485354738</v>
          </cell>
          <cell r="S6867">
            <v>40</v>
          </cell>
        </row>
        <row r="6868">
          <cell r="K6868">
            <v>2.4997895885826487</v>
          </cell>
          <cell r="S6868">
            <v>40</v>
          </cell>
        </row>
        <row r="6869">
          <cell r="K6869">
            <v>-7.2879896413719399E-3</v>
          </cell>
          <cell r="S6869">
            <v>40</v>
          </cell>
        </row>
        <row r="6870">
          <cell r="K6870">
            <v>-6.4286889896611708E-3</v>
          </cell>
          <cell r="S6870">
            <v>40</v>
          </cell>
        </row>
        <row r="6871">
          <cell r="K6871">
            <v>-5.459451848559266E-3</v>
          </cell>
          <cell r="S6871">
            <v>40</v>
          </cell>
        </row>
        <row r="6872">
          <cell r="K6872">
            <v>0.50754231237113856</v>
          </cell>
          <cell r="S6872">
            <v>40</v>
          </cell>
        </row>
        <row r="6873">
          <cell r="K6873">
            <v>-1.8939436418565552</v>
          </cell>
          <cell r="S6873">
            <v>40</v>
          </cell>
        </row>
        <row r="6874">
          <cell r="K6874">
            <v>-1.8593731510463256</v>
          </cell>
          <cell r="S6874">
            <v>40</v>
          </cell>
        </row>
        <row r="6875">
          <cell r="K6875">
            <v>0.59229805312601647</v>
          </cell>
          <cell r="S6875">
            <v>40</v>
          </cell>
        </row>
        <row r="6876">
          <cell r="K6876">
            <v>2.7672356874108423E-2</v>
          </cell>
          <cell r="S6876">
            <v>40</v>
          </cell>
        </row>
        <row r="6877">
          <cell r="K6877">
            <v>2.9875291304717607E-2</v>
          </cell>
          <cell r="S6877">
            <v>40</v>
          </cell>
        </row>
        <row r="6878">
          <cell r="K6878">
            <v>-1.3098769483354396</v>
          </cell>
          <cell r="S6878">
            <v>40</v>
          </cell>
        </row>
        <row r="6879">
          <cell r="K6879">
            <v>-1.2227406452642873</v>
          </cell>
          <cell r="S6879">
            <v>40</v>
          </cell>
        </row>
        <row r="6880">
          <cell r="K6880">
            <v>-1.2110159665470928</v>
          </cell>
          <cell r="S6880">
            <v>40</v>
          </cell>
        </row>
        <row r="6881">
          <cell r="K6881">
            <v>-1.0046588115743693</v>
          </cell>
          <cell r="S6881">
            <v>40</v>
          </cell>
        </row>
        <row r="6882">
          <cell r="K6882">
            <v>-0.7845181468715704</v>
          </cell>
          <cell r="S6882">
            <v>40</v>
          </cell>
        </row>
        <row r="6883">
          <cell r="K6883">
            <v>0.74608183247401283</v>
          </cell>
          <cell r="S6883">
            <v>40</v>
          </cell>
        </row>
        <row r="6884">
          <cell r="K6884">
            <v>1.0670282774446853</v>
          </cell>
          <cell r="S6884">
            <v>40</v>
          </cell>
        </row>
        <row r="6885">
          <cell r="K6885">
            <v>-4.1499762678109189E-3</v>
          </cell>
          <cell r="S6885">
            <v>40</v>
          </cell>
        </row>
        <row r="6886">
          <cell r="K6886">
            <v>-1.7504556239766635E-3</v>
          </cell>
          <cell r="S6886">
            <v>40</v>
          </cell>
        </row>
        <row r="6887">
          <cell r="K6887">
            <v>-4.1690899465965147E-3</v>
          </cell>
          <cell r="S6887">
            <v>40</v>
          </cell>
        </row>
        <row r="6888">
          <cell r="K6888">
            <v>-4.392011420189375E-3</v>
          </cell>
          <cell r="S6888">
            <v>40</v>
          </cell>
        </row>
        <row r="6889">
          <cell r="K6889">
            <v>-7.0458376207831169E-3</v>
          </cell>
          <cell r="S6889">
            <v>40</v>
          </cell>
        </row>
        <row r="6890">
          <cell r="K6890">
            <v>-6.9707098255385415E-3</v>
          </cell>
          <cell r="S6890">
            <v>40</v>
          </cell>
        </row>
        <row r="6891">
          <cell r="K6891">
            <v>-1.281201989796212E-2</v>
          </cell>
          <cell r="S6891">
            <v>40</v>
          </cell>
        </row>
        <row r="6892">
          <cell r="K6892">
            <v>-6.231884149350519E-3</v>
          </cell>
          <cell r="S6892">
            <v>40</v>
          </cell>
        </row>
        <row r="6893">
          <cell r="K6893">
            <v>-0.93034617783931262</v>
          </cell>
          <cell r="S6893">
            <v>40</v>
          </cell>
        </row>
        <row r="6894">
          <cell r="K6894">
            <v>-5.2738564362905509E-3</v>
          </cell>
          <cell r="S6894">
            <v>40</v>
          </cell>
        </row>
        <row r="6895">
          <cell r="K6895">
            <v>-1.0307327182908931E-2</v>
          </cell>
          <cell r="S6895">
            <v>40</v>
          </cell>
        </row>
        <row r="6896">
          <cell r="K6896">
            <v>-1.8368728311244884</v>
          </cell>
          <cell r="S6896">
            <v>40</v>
          </cell>
        </row>
        <row r="6897">
          <cell r="K6897">
            <v>-1.8213772768501126</v>
          </cell>
          <cell r="S6897">
            <v>40</v>
          </cell>
        </row>
        <row r="6898">
          <cell r="K6898">
            <v>-1.8903300190814853</v>
          </cell>
          <cell r="S6898">
            <v>40</v>
          </cell>
        </row>
        <row r="6899">
          <cell r="K6899">
            <v>-1.8792271075116673</v>
          </cell>
          <cell r="S6899">
            <v>40</v>
          </cell>
        </row>
        <row r="6900">
          <cell r="K6900">
            <v>-1.8604591507398427</v>
          </cell>
          <cell r="S6900">
            <v>40</v>
          </cell>
        </row>
        <row r="6901">
          <cell r="K6901">
            <v>-1.8358778641407236</v>
          </cell>
          <cell r="S6901">
            <v>40</v>
          </cell>
        </row>
        <row r="6902">
          <cell r="K6902">
            <v>1.5501997515487165</v>
          </cell>
          <cell r="S6902">
            <v>40</v>
          </cell>
        </row>
        <row r="6903">
          <cell r="K6903">
            <v>0.59426852064788083</v>
          </cell>
          <cell r="S6903">
            <v>40</v>
          </cell>
        </row>
        <row r="6904">
          <cell r="K6904">
            <v>2.733787049186924E-2</v>
          </cell>
          <cell r="S6904">
            <v>40</v>
          </cell>
        </row>
        <row r="6905">
          <cell r="K6905">
            <v>5.7373104540825857E-2</v>
          </cell>
          <cell r="S6905">
            <v>40</v>
          </cell>
        </row>
        <row r="6906">
          <cell r="K6906">
            <v>2.9520669256114171E-2</v>
          </cell>
          <cell r="S6906">
            <v>40</v>
          </cell>
        </row>
        <row r="6907">
          <cell r="K6907">
            <v>0.46600673198522846</v>
          </cell>
          <cell r="S6907">
            <v>40</v>
          </cell>
        </row>
        <row r="6908">
          <cell r="K6908">
            <v>-1.3013945421724815</v>
          </cell>
          <cell r="S6908">
            <v>40</v>
          </cell>
        </row>
        <row r="6909">
          <cell r="K6909">
            <v>-1.9154918669704566E-2</v>
          </cell>
          <cell r="S6909">
            <v>40</v>
          </cell>
        </row>
        <row r="6910">
          <cell r="K6910">
            <v>-1.2304924718989172</v>
          </cell>
          <cell r="S6910">
            <v>40</v>
          </cell>
        </row>
        <row r="6911">
          <cell r="K6911">
            <v>-1.1918369103762154</v>
          </cell>
          <cell r="S6911">
            <v>40</v>
          </cell>
        </row>
        <row r="6912">
          <cell r="K6912">
            <v>-1.2201790342094161</v>
          </cell>
          <cell r="S6912">
            <v>40</v>
          </cell>
        </row>
        <row r="6913">
          <cell r="K6913">
            <v>-1.1815501637208274</v>
          </cell>
          <cell r="S6913">
            <v>40</v>
          </cell>
        </row>
        <row r="6914">
          <cell r="K6914">
            <v>-1.0125063453668781</v>
          </cell>
          <cell r="S6914">
            <v>40</v>
          </cell>
        </row>
        <row r="6915">
          <cell r="K6915">
            <v>-1.1704596981133977E-2</v>
          </cell>
          <cell r="S6915">
            <v>40</v>
          </cell>
        </row>
        <row r="6916">
          <cell r="K6916">
            <v>0.5282262919510935</v>
          </cell>
          <cell r="S6916">
            <v>40</v>
          </cell>
        </row>
        <row r="6917">
          <cell r="K6917">
            <v>-1.1850830761697358E-2</v>
          </cell>
          <cell r="S6917">
            <v>40</v>
          </cell>
        </row>
        <row r="6918">
          <cell r="K6918">
            <v>0.56502333453384479</v>
          </cell>
          <cell r="S6918">
            <v>40</v>
          </cell>
        </row>
        <row r="6919">
          <cell r="K6919">
            <v>-1.0038135766744808E-2</v>
          </cell>
          <cell r="S6919">
            <v>40</v>
          </cell>
        </row>
        <row r="6920">
          <cell r="K6920">
            <v>6.4432963298887425E-2</v>
          </cell>
          <cell r="S6920">
            <v>40</v>
          </cell>
        </row>
        <row r="6921">
          <cell r="K6921">
            <v>-1.2046865657679125E-2</v>
          </cell>
          <cell r="S6921">
            <v>40</v>
          </cell>
        </row>
        <row r="6922">
          <cell r="K6922">
            <v>-4.2689493321156286E-3</v>
          </cell>
          <cell r="S6922">
            <v>40</v>
          </cell>
        </row>
        <row r="6923">
          <cell r="K6923">
            <v>2.3732658336375488E-5</v>
          </cell>
          <cell r="S6923">
            <v>40</v>
          </cell>
        </row>
        <row r="6924">
          <cell r="K6924">
            <v>-2.032476295354445E-3</v>
          </cell>
          <cell r="S6924">
            <v>40</v>
          </cell>
        </row>
        <row r="6925">
          <cell r="K6925">
            <v>-0.66114372430809243</v>
          </cell>
          <cell r="S6925">
            <v>40</v>
          </cell>
        </row>
        <row r="6926">
          <cell r="K6926">
            <v>-4.2741704965700705E-3</v>
          </cell>
          <cell r="S6926">
            <v>40</v>
          </cell>
        </row>
        <row r="6927">
          <cell r="K6927">
            <v>-0.79960549155734806</v>
          </cell>
          <cell r="S6927">
            <v>40</v>
          </cell>
        </row>
        <row r="6928">
          <cell r="K6928">
            <v>-4.3546574316391303E-3</v>
          </cell>
          <cell r="S6928">
            <v>40</v>
          </cell>
        </row>
        <row r="6929">
          <cell r="K6929">
            <v>0.78477954352865609</v>
          </cell>
          <cell r="S6929">
            <v>40</v>
          </cell>
        </row>
        <row r="6930">
          <cell r="K6930">
            <v>-6.5590028013932152E-3</v>
          </cell>
          <cell r="S6930">
            <v>40</v>
          </cell>
        </row>
        <row r="6931">
          <cell r="K6931">
            <v>-0.21334300572909901</v>
          </cell>
          <cell r="S6931">
            <v>40</v>
          </cell>
        </row>
        <row r="6932">
          <cell r="K6932">
            <v>-1.2095195504357921E-2</v>
          </cell>
          <cell r="S6932">
            <v>40</v>
          </cell>
        </row>
        <row r="6933">
          <cell r="K6933">
            <v>-0.93182779256132253</v>
          </cell>
          <cell r="S6933">
            <v>40</v>
          </cell>
        </row>
        <row r="6934">
          <cell r="K6934">
            <v>-9.8408202139975108E-3</v>
          </cell>
          <cell r="S6934">
            <v>40</v>
          </cell>
        </row>
        <row r="6935">
          <cell r="K6935">
            <v>7.9107638814894632E-2</v>
          </cell>
          <cell r="S6935">
            <v>40</v>
          </cell>
        </row>
        <row r="6936">
          <cell r="K6936">
            <v>-1.8810434513669161</v>
          </cell>
          <cell r="S6936">
            <v>40</v>
          </cell>
        </row>
        <row r="6937">
          <cell r="K6937">
            <v>-1.8463634664392838</v>
          </cell>
          <cell r="S6937">
            <v>40</v>
          </cell>
        </row>
        <row r="6938">
          <cell r="K6938">
            <v>0.58707868046795053</v>
          </cell>
          <cell r="S6938">
            <v>40</v>
          </cell>
        </row>
        <row r="6939">
          <cell r="K6939">
            <v>5.4798662624486016E-2</v>
          </cell>
          <cell r="S6939">
            <v>40</v>
          </cell>
        </row>
        <row r="6940">
          <cell r="K6940">
            <v>0.46137104084131331</v>
          </cell>
          <cell r="S6940">
            <v>40</v>
          </cell>
        </row>
        <row r="6941">
          <cell r="K6941">
            <v>-1.2462324824640831</v>
          </cell>
          <cell r="S6941">
            <v>40</v>
          </cell>
        </row>
        <row r="6942">
          <cell r="K6942">
            <v>-1.187378051593998</v>
          </cell>
          <cell r="S6942">
            <v>40</v>
          </cell>
        </row>
        <row r="6943">
          <cell r="K6943">
            <v>-1.1868226797568933</v>
          </cell>
          <cell r="S6943">
            <v>40</v>
          </cell>
        </row>
        <row r="6944">
          <cell r="K6944">
            <v>-1.100579545219142E-2</v>
          </cell>
          <cell r="S6944">
            <v>40</v>
          </cell>
        </row>
        <row r="6945">
          <cell r="K6945">
            <v>-1.0978588079282594E-2</v>
          </cell>
          <cell r="S6945">
            <v>40</v>
          </cell>
        </row>
        <row r="6946">
          <cell r="K6946">
            <v>-9.6588089447742862E-3</v>
          </cell>
          <cell r="S6946">
            <v>40</v>
          </cell>
        </row>
        <row r="6947">
          <cell r="K6947">
            <v>-0.95691719156638777</v>
          </cell>
          <cell r="S6947">
            <v>40</v>
          </cell>
        </row>
        <row r="6948">
          <cell r="K6948">
            <v>-0.80391609092396954</v>
          </cell>
          <cell r="S6948">
            <v>40</v>
          </cell>
        </row>
        <row r="6949">
          <cell r="K6949">
            <v>-2.7464826585742314E-3</v>
          </cell>
          <cell r="S6949">
            <v>40</v>
          </cell>
        </row>
        <row r="6950">
          <cell r="K6950">
            <v>-0.82299509823643424</v>
          </cell>
          <cell r="S6950">
            <v>40</v>
          </cell>
        </row>
        <row r="6951">
          <cell r="K6951">
            <v>-0.64128604367937847</v>
          </cell>
          <cell r="S6951">
            <v>40</v>
          </cell>
        </row>
        <row r="6952">
          <cell r="K6952">
            <v>-0.53614424117585635</v>
          </cell>
          <cell r="S6952">
            <v>40</v>
          </cell>
        </row>
        <row r="6953">
          <cell r="K6953">
            <v>-0.73731174197368976</v>
          </cell>
          <cell r="S6953">
            <v>40</v>
          </cell>
        </row>
        <row r="6954">
          <cell r="K6954">
            <v>27.467965529477095</v>
          </cell>
          <cell r="S6954">
            <v>40</v>
          </cell>
        </row>
        <row r="6955">
          <cell r="K6955">
            <v>23.903336825977956</v>
          </cell>
          <cell r="S6955">
            <v>40</v>
          </cell>
        </row>
        <row r="6956">
          <cell r="K6956">
            <v>0.15699356121274774</v>
          </cell>
          <cell r="S6956">
            <v>40</v>
          </cell>
        </row>
        <row r="6957">
          <cell r="K6957">
            <v>0.55025949995144041</v>
          </cell>
          <cell r="S6957">
            <v>40</v>
          </cell>
        </row>
        <row r="6958">
          <cell r="K6958">
            <v>0.55250448798605456</v>
          </cell>
          <cell r="S6958">
            <v>40</v>
          </cell>
        </row>
        <row r="6959">
          <cell r="K6959">
            <v>0.63236828889995489</v>
          </cell>
          <cell r="S6959">
            <v>40</v>
          </cell>
        </row>
        <row r="6960">
          <cell r="K6960">
            <v>0.54985922335610116</v>
          </cell>
          <cell r="S6960">
            <v>40</v>
          </cell>
        </row>
        <row r="6961">
          <cell r="K6961">
            <v>5.0243018869910441E-4</v>
          </cell>
          <cell r="S6961">
            <v>40</v>
          </cell>
        </row>
        <row r="6962">
          <cell r="K6962">
            <v>0.1267535366648776</v>
          </cell>
          <cell r="S6962">
            <v>40</v>
          </cell>
        </row>
        <row r="6963">
          <cell r="K6963">
            <v>7.0089030187950208E-2</v>
          </cell>
          <cell r="S6963">
            <v>40</v>
          </cell>
        </row>
        <row r="6964">
          <cell r="K6964">
            <v>0.17548749656856819</v>
          </cell>
          <cell r="S6964">
            <v>40</v>
          </cell>
        </row>
        <row r="6965">
          <cell r="K6965">
            <v>-0.79600900172836286</v>
          </cell>
          <cell r="S6965">
            <v>40</v>
          </cell>
        </row>
        <row r="6966">
          <cell r="K6966">
            <v>-0.87956636747918404</v>
          </cell>
          <cell r="S6966">
            <v>40</v>
          </cell>
        </row>
        <row r="6967">
          <cell r="K6967">
            <v>0.85570209733887204</v>
          </cell>
          <cell r="S6967">
            <v>40</v>
          </cell>
        </row>
        <row r="6968">
          <cell r="K6968">
            <v>-0.87815048155350728</v>
          </cell>
          <cell r="S6968">
            <v>40</v>
          </cell>
        </row>
        <row r="6969">
          <cell r="K6969">
            <v>0.92677053631473583</v>
          </cell>
          <cell r="S6969">
            <v>40</v>
          </cell>
        </row>
        <row r="6970">
          <cell r="K6970">
            <v>-0.92175856225131991</v>
          </cell>
          <cell r="S6970">
            <v>40</v>
          </cell>
        </row>
        <row r="6971">
          <cell r="K6971">
            <v>-0.98871741014734593</v>
          </cell>
          <cell r="S6971">
            <v>40</v>
          </cell>
        </row>
        <row r="6972">
          <cell r="K6972">
            <v>-0.9138488593546521</v>
          </cell>
          <cell r="S6972">
            <v>40</v>
          </cell>
        </row>
        <row r="6973">
          <cell r="K6973">
            <v>0.87221268408417774</v>
          </cell>
          <cell r="S6973">
            <v>40</v>
          </cell>
        </row>
        <row r="6974">
          <cell r="K6974">
            <v>9.4216428438314317</v>
          </cell>
          <cell r="S6974">
            <v>40</v>
          </cell>
        </row>
        <row r="6975">
          <cell r="K6975">
            <v>326.07708571107776</v>
          </cell>
          <cell r="S6975">
            <v>40</v>
          </cell>
        </row>
        <row r="6976">
          <cell r="K6976">
            <v>27817.026856940396</v>
          </cell>
          <cell r="S6976">
            <v>40</v>
          </cell>
        </row>
        <row r="6977">
          <cell r="K6977">
            <v>-0.92079746382972449</v>
          </cell>
          <cell r="S6977">
            <v>40</v>
          </cell>
        </row>
        <row r="6978">
          <cell r="K6978">
            <v>-0.9472943959019029</v>
          </cell>
          <cell r="S6978">
            <v>40</v>
          </cell>
        </row>
        <row r="6979">
          <cell r="K6979">
            <v>-0.95788632879893831</v>
          </cell>
          <cell r="S6979">
            <v>40</v>
          </cell>
        </row>
        <row r="6980">
          <cell r="K6980">
            <v>-0.91054974065851835</v>
          </cell>
          <cell r="S6980">
            <v>40</v>
          </cell>
        </row>
        <row r="6981">
          <cell r="K6981">
            <v>-0.86353318652487221</v>
          </cell>
          <cell r="S6981">
            <v>40</v>
          </cell>
        </row>
        <row r="6982">
          <cell r="K6982">
            <v>-0.85739361010234083</v>
          </cell>
          <cell r="S6982">
            <v>40</v>
          </cell>
        </row>
        <row r="6983">
          <cell r="K6983">
            <v>0.16720235164844546</v>
          </cell>
          <cell r="S6983">
            <v>40</v>
          </cell>
        </row>
        <row r="6984">
          <cell r="K6984">
            <v>0.14859505628203873</v>
          </cell>
          <cell r="S6984">
            <v>40</v>
          </cell>
        </row>
        <row r="6985">
          <cell r="K6985">
            <v>1.5827751076853068E-4</v>
          </cell>
          <cell r="S6985">
            <v>40</v>
          </cell>
        </row>
        <row r="6986">
          <cell r="K6986">
            <v>1.3051813569791704</v>
          </cell>
          <cell r="S6986">
            <v>40</v>
          </cell>
        </row>
        <row r="6987">
          <cell r="K6987">
            <v>-2.2021582421705488E-4</v>
          </cell>
          <cell r="S6987">
            <v>40</v>
          </cell>
        </row>
        <row r="6988">
          <cell r="K6988">
            <v>-2.9781845866056654E-4</v>
          </cell>
          <cell r="S6988">
            <v>40</v>
          </cell>
        </row>
        <row r="6989">
          <cell r="K6989">
            <v>-2.3197724290112209E-4</v>
          </cell>
          <cell r="S6989">
            <v>40</v>
          </cell>
        </row>
        <row r="6990">
          <cell r="K6990">
            <v>-3.1132672854959674E-4</v>
          </cell>
          <cell r="S6990">
            <v>40</v>
          </cell>
        </row>
        <row r="6991">
          <cell r="K6991">
            <v>-0.92493381553558274</v>
          </cell>
          <cell r="S6991">
            <v>40</v>
          </cell>
        </row>
        <row r="6992">
          <cell r="K6992">
            <v>-3.2553733800534451E-4</v>
          </cell>
          <cell r="S6992">
            <v>40</v>
          </cell>
        </row>
        <row r="6993">
          <cell r="K6993">
            <v>-0.34794216912006531</v>
          </cell>
          <cell r="S6993">
            <v>40</v>
          </cell>
        </row>
        <row r="6994">
          <cell r="K6994">
            <v>356.03769959582269</v>
          </cell>
          <cell r="S6994">
            <v>40</v>
          </cell>
        </row>
        <row r="6995">
          <cell r="K6995">
            <v>1.3725736588273232</v>
          </cell>
          <cell r="S6995">
            <v>40</v>
          </cell>
        </row>
        <row r="6996">
          <cell r="K6996">
            <v>2235.3437421729905</v>
          </cell>
          <cell r="S6996">
            <v>40</v>
          </cell>
        </row>
        <row r="6997">
          <cell r="K6997">
            <v>8248.6637861059444</v>
          </cell>
          <cell r="S6997">
            <v>40</v>
          </cell>
        </row>
        <row r="6998">
          <cell r="K6998">
            <v>-0.90303364605507586</v>
          </cell>
          <cell r="S6998">
            <v>40</v>
          </cell>
        </row>
        <row r="6999">
          <cell r="K6999">
            <v>-0.92204409730923409</v>
          </cell>
          <cell r="S6999">
            <v>40</v>
          </cell>
        </row>
        <row r="7000">
          <cell r="K7000">
            <v>-0.92840437428584754</v>
          </cell>
          <cell r="S7000">
            <v>40</v>
          </cell>
        </row>
        <row r="7001">
          <cell r="K7001">
            <v>0.66746582688276068</v>
          </cell>
          <cell r="S7001">
            <v>40</v>
          </cell>
        </row>
        <row r="7002">
          <cell r="K7002">
            <v>-0.85485403705557184</v>
          </cell>
          <cell r="S7002">
            <v>40</v>
          </cell>
        </row>
        <row r="7003">
          <cell r="K7003">
            <v>-0.8542532222862369</v>
          </cell>
          <cell r="S7003">
            <v>40</v>
          </cell>
        </row>
        <row r="7004">
          <cell r="K7004">
            <v>0.68628777141999353</v>
          </cell>
          <cell r="S7004">
            <v>40</v>
          </cell>
        </row>
        <row r="7005">
          <cell r="K7005">
            <v>1.3837710101458505</v>
          </cell>
          <cell r="S7005">
            <v>40</v>
          </cell>
        </row>
        <row r="7006">
          <cell r="K7006">
            <v>-0.96117508388961015</v>
          </cell>
          <cell r="S7006">
            <v>40</v>
          </cell>
        </row>
        <row r="7007">
          <cell r="K7007">
            <v>-0.82339450944673265</v>
          </cell>
          <cell r="S7007">
            <v>40</v>
          </cell>
        </row>
        <row r="7008">
          <cell r="K7008">
            <v>-0.88474652309597712</v>
          </cell>
          <cell r="S7008">
            <v>40</v>
          </cell>
        </row>
        <row r="7009">
          <cell r="K7009">
            <v>-0.96283460521085085</v>
          </cell>
          <cell r="S7009">
            <v>40</v>
          </cell>
        </row>
        <row r="7010">
          <cell r="K7010">
            <v>-0.24086046305656295</v>
          </cell>
          <cell r="S7010">
            <v>40</v>
          </cell>
        </row>
        <row r="7011">
          <cell r="K7011">
            <v>-1.0345063396241119</v>
          </cell>
          <cell r="S7011">
            <v>40</v>
          </cell>
        </row>
        <row r="7012">
          <cell r="K7012">
            <v>0.32107488692597236</v>
          </cell>
          <cell r="S7012">
            <v>40</v>
          </cell>
        </row>
        <row r="7013">
          <cell r="K7013">
            <v>-1.0635611481082727</v>
          </cell>
          <cell r="S7013">
            <v>40</v>
          </cell>
        </row>
        <row r="7014">
          <cell r="K7014">
            <v>-1.0010179829574839</v>
          </cell>
          <cell r="S7014">
            <v>40</v>
          </cell>
        </row>
        <row r="7015">
          <cell r="K7015">
            <v>-0.90638059247808123</v>
          </cell>
          <cell r="S7015">
            <v>40</v>
          </cell>
        </row>
        <row r="7016">
          <cell r="K7016">
            <v>-1.9415180728122618E-4</v>
          </cell>
          <cell r="S7016">
            <v>40</v>
          </cell>
        </row>
        <row r="7017">
          <cell r="K7017">
            <v>-2.3534633576134363E-4</v>
          </cell>
          <cell r="S7017">
            <v>40</v>
          </cell>
        </row>
        <row r="7018">
          <cell r="K7018">
            <v>1.2707707470489951</v>
          </cell>
          <cell r="S7018">
            <v>40</v>
          </cell>
        </row>
        <row r="7019">
          <cell r="K7019">
            <v>-0.98352796012072818</v>
          </cell>
          <cell r="S7019">
            <v>40</v>
          </cell>
        </row>
        <row r="7020">
          <cell r="K7020">
            <v>-1.0060020056667272</v>
          </cell>
          <cell r="S7020">
            <v>40</v>
          </cell>
        </row>
        <row r="7021">
          <cell r="K7021">
            <v>-1.0342820277262532</v>
          </cell>
          <cell r="S7021">
            <v>40</v>
          </cell>
        </row>
        <row r="7022">
          <cell r="K7022">
            <v>-0.94875309157253473</v>
          </cell>
          <cell r="S7022">
            <v>40</v>
          </cell>
        </row>
        <row r="7023">
          <cell r="K7023">
            <v>-0.93680212073722136</v>
          </cell>
          <cell r="S7023">
            <v>40</v>
          </cell>
        </row>
        <row r="7024">
          <cell r="K7024">
            <v>-0.93693891587473466</v>
          </cell>
          <cell r="S7024">
            <v>40</v>
          </cell>
        </row>
        <row r="7025">
          <cell r="K7025">
            <v>1.4169703234086763</v>
          </cell>
          <cell r="S7025">
            <v>40</v>
          </cell>
        </row>
        <row r="7026">
          <cell r="K7026">
            <v>0.7545518890478381</v>
          </cell>
          <cell r="S7026">
            <v>40</v>
          </cell>
        </row>
        <row r="7027">
          <cell r="K7027">
            <v>9.7871183074592946E-5</v>
          </cell>
          <cell r="S7027">
            <v>40</v>
          </cell>
        </row>
        <row r="7028">
          <cell r="K7028">
            <v>1.0203543734734128</v>
          </cell>
          <cell r="S7028">
            <v>40</v>
          </cell>
        </row>
        <row r="7029">
          <cell r="K7029">
            <v>-2.3640871469385601E-4</v>
          </cell>
          <cell r="S7029">
            <v>40</v>
          </cell>
        </row>
        <row r="7030">
          <cell r="K7030">
            <v>-3.6578215858860903E-4</v>
          </cell>
          <cell r="S7030">
            <v>40</v>
          </cell>
        </row>
        <row r="7031">
          <cell r="K7031">
            <v>-0.48098003677364487</v>
          </cell>
          <cell r="S7031">
            <v>40</v>
          </cell>
        </row>
        <row r="7032">
          <cell r="K7032">
            <v>5.0689449802933737</v>
          </cell>
          <cell r="S7032">
            <v>40</v>
          </cell>
        </row>
        <row r="7033">
          <cell r="K7033">
            <v>0.59431719226508573</v>
          </cell>
          <cell r="S7033">
            <v>40</v>
          </cell>
        </row>
        <row r="7034">
          <cell r="K7034">
            <v>-0.15481900757596415</v>
          </cell>
          <cell r="S7034">
            <v>40</v>
          </cell>
        </row>
        <row r="7035">
          <cell r="K7035">
            <v>0.36210883902770924</v>
          </cell>
          <cell r="S7035">
            <v>40</v>
          </cell>
        </row>
        <row r="7036">
          <cell r="K7036">
            <v>7.8456058078469795</v>
          </cell>
          <cell r="S7036">
            <v>40</v>
          </cell>
        </row>
        <row r="7037">
          <cell r="K7037">
            <v>-3.754824805703114E-3</v>
          </cell>
          <cell r="S7037">
            <v>40</v>
          </cell>
        </row>
        <row r="7038">
          <cell r="K7038">
            <v>-3.7394460254376329E-3</v>
          </cell>
          <cell r="S7038">
            <v>40</v>
          </cell>
        </row>
        <row r="7039">
          <cell r="K7039">
            <v>-2.953445646212615E-3</v>
          </cell>
          <cell r="S7039">
            <v>40</v>
          </cell>
        </row>
        <row r="7040">
          <cell r="K7040">
            <v>-1.9124872154858761</v>
          </cell>
          <cell r="S7040">
            <v>40</v>
          </cell>
        </row>
        <row r="7041">
          <cell r="K7041">
            <v>-1.9686453551795153</v>
          </cell>
          <cell r="S7041">
            <v>40</v>
          </cell>
        </row>
        <row r="7042">
          <cell r="K7042">
            <v>-1.9896424861189586</v>
          </cell>
          <cell r="S7042">
            <v>40</v>
          </cell>
        </row>
        <row r="7043">
          <cell r="K7043">
            <v>-1.7541913075325086</v>
          </cell>
          <cell r="S7043">
            <v>40</v>
          </cell>
        </row>
        <row r="7044">
          <cell r="K7044">
            <v>0.47764092227434163</v>
          </cell>
          <cell r="S7044">
            <v>40</v>
          </cell>
        </row>
        <row r="7045">
          <cell r="K7045">
            <v>0.45301543200200373</v>
          </cell>
          <cell r="S7045">
            <v>40</v>
          </cell>
        </row>
        <row r="7046">
          <cell r="K7046">
            <v>-1.2291743607850683</v>
          </cell>
          <cell r="S7046">
            <v>40</v>
          </cell>
        </row>
        <row r="7047">
          <cell r="K7047">
            <v>1.1250818849583819</v>
          </cell>
          <cell r="S7047">
            <v>40</v>
          </cell>
        </row>
        <row r="7048">
          <cell r="K7048">
            <v>0.67791959666455248</v>
          </cell>
          <cell r="S7048">
            <v>40</v>
          </cell>
        </row>
        <row r="7049">
          <cell r="K7049">
            <v>-5.1077665076837142E-3</v>
          </cell>
          <cell r="S7049">
            <v>40</v>
          </cell>
        </row>
        <row r="7050">
          <cell r="K7050">
            <v>-0.88887885489948482</v>
          </cell>
          <cell r="S7050">
            <v>40</v>
          </cell>
        </row>
        <row r="7051">
          <cell r="K7051">
            <v>-0.70365079234065009</v>
          </cell>
          <cell r="S7051">
            <v>40</v>
          </cell>
        </row>
        <row r="7052">
          <cell r="K7052">
            <v>-0.9394029037578373</v>
          </cell>
          <cell r="S7052">
            <v>40</v>
          </cell>
        </row>
        <row r="7053">
          <cell r="K7053">
            <v>0.17326984280058516</v>
          </cell>
          <cell r="S7053">
            <v>40</v>
          </cell>
        </row>
        <row r="7054">
          <cell r="K7054">
            <v>-5.8635853360345059E-3</v>
          </cell>
          <cell r="S7054">
            <v>40</v>
          </cell>
        </row>
        <row r="7055">
          <cell r="K7055">
            <v>-3.5746792644021065E-2</v>
          </cell>
          <cell r="S7055">
            <v>40</v>
          </cell>
        </row>
        <row r="7056">
          <cell r="K7056">
            <v>-5.1346829287843166E-3</v>
          </cell>
          <cell r="S7056">
            <v>40</v>
          </cell>
        </row>
        <row r="7057">
          <cell r="K7057">
            <v>-8.4151244960079478E-3</v>
          </cell>
          <cell r="S7057">
            <v>40</v>
          </cell>
        </row>
        <row r="7058">
          <cell r="K7058">
            <v>-3.6274302265812079E-3</v>
          </cell>
          <cell r="S7058">
            <v>40</v>
          </cell>
        </row>
        <row r="7059">
          <cell r="K7059">
            <v>-7.7803478851397323E-3</v>
          </cell>
          <cell r="S7059">
            <v>40</v>
          </cell>
        </row>
        <row r="7060">
          <cell r="K7060">
            <v>-3.4986423717431997E-3</v>
          </cell>
          <cell r="S7060">
            <v>40</v>
          </cell>
        </row>
        <row r="7061">
          <cell r="K7061">
            <v>-7.1487865122746991E-3</v>
          </cell>
          <cell r="S7061">
            <v>40</v>
          </cell>
        </row>
        <row r="7062">
          <cell r="K7062">
            <v>-2.9155832556624476E-3</v>
          </cell>
          <cell r="S7062">
            <v>40</v>
          </cell>
        </row>
        <row r="7063">
          <cell r="K7063">
            <v>-6.4297922712243235E-3</v>
          </cell>
          <cell r="S7063">
            <v>40</v>
          </cell>
        </row>
        <row r="7064">
          <cell r="K7064">
            <v>-1.9288539003679201</v>
          </cell>
          <cell r="S7064">
            <v>40</v>
          </cell>
        </row>
        <row r="7065">
          <cell r="K7065">
            <v>-1.8950819079654746</v>
          </cell>
          <cell r="S7065">
            <v>40</v>
          </cell>
        </row>
        <row r="7066">
          <cell r="K7066">
            <v>-1.9815555970300338</v>
          </cell>
          <cell r="S7066">
            <v>40</v>
          </cell>
        </row>
        <row r="7067">
          <cell r="K7067">
            <v>-1.9577164992667597</v>
          </cell>
          <cell r="S7067">
            <v>40</v>
          </cell>
        </row>
        <row r="7068">
          <cell r="K7068">
            <v>-1.9719394219177961</v>
          </cell>
          <cell r="S7068">
            <v>40</v>
          </cell>
        </row>
        <row r="7069">
          <cell r="K7069">
            <v>-1.9312015051961171</v>
          </cell>
          <cell r="S7069">
            <v>40</v>
          </cell>
        </row>
        <row r="7070">
          <cell r="K7070">
            <v>-1.7561389298611265</v>
          </cell>
          <cell r="S7070">
            <v>40</v>
          </cell>
        </row>
        <row r="7071">
          <cell r="K7071">
            <v>0.51758306716810443</v>
          </cell>
          <cell r="S7071">
            <v>40</v>
          </cell>
        </row>
        <row r="7072">
          <cell r="K7072">
            <v>0.48697202738865336</v>
          </cell>
          <cell r="S7072">
            <v>40</v>
          </cell>
        </row>
        <row r="7073">
          <cell r="K7073">
            <v>-0.83269848182983863</v>
          </cell>
          <cell r="S7073">
            <v>40</v>
          </cell>
        </row>
        <row r="7074">
          <cell r="K7074">
            <v>0.45829070373512365</v>
          </cell>
          <cell r="S7074">
            <v>40</v>
          </cell>
        </row>
        <row r="7075">
          <cell r="K7075">
            <v>0.44112881849133367</v>
          </cell>
          <cell r="S7075">
            <v>40</v>
          </cell>
        </row>
        <row r="7076">
          <cell r="K7076">
            <v>-1.2260357568204538</v>
          </cell>
          <cell r="S7076">
            <v>40</v>
          </cell>
        </row>
        <row r="7077">
          <cell r="K7077">
            <v>-1.1881826678244842</v>
          </cell>
          <cell r="S7077">
            <v>40</v>
          </cell>
        </row>
        <row r="7078">
          <cell r="K7078">
            <v>1.1407021346089019</v>
          </cell>
          <cell r="S7078">
            <v>40</v>
          </cell>
        </row>
        <row r="7079">
          <cell r="K7079">
            <v>-1.0749959478050535</v>
          </cell>
          <cell r="S7079">
            <v>40</v>
          </cell>
        </row>
        <row r="7080">
          <cell r="K7080">
            <v>0.67390694526689743</v>
          </cell>
          <cell r="S7080">
            <v>40</v>
          </cell>
        </row>
        <row r="7081">
          <cell r="K7081">
            <v>0.68801730584108378</v>
          </cell>
          <cell r="S7081">
            <v>40</v>
          </cell>
        </row>
        <row r="7082">
          <cell r="K7082">
            <v>-4.9990300413782938E-3</v>
          </cell>
          <cell r="S7082">
            <v>40</v>
          </cell>
        </row>
        <row r="7083">
          <cell r="K7083">
            <v>-7.029808321791918E-3</v>
          </cell>
          <cell r="S7083">
            <v>40</v>
          </cell>
        </row>
        <row r="7084">
          <cell r="K7084">
            <v>-0.91548176508096479</v>
          </cell>
          <cell r="S7084">
            <v>40</v>
          </cell>
        </row>
        <row r="7085">
          <cell r="K7085">
            <v>-6.8331163796997848E-3</v>
          </cell>
          <cell r="S7085">
            <v>40</v>
          </cell>
        </row>
        <row r="7086">
          <cell r="K7086">
            <v>-0.71701964650385541</v>
          </cell>
          <cell r="S7086">
            <v>40</v>
          </cell>
        </row>
        <row r="7087">
          <cell r="K7087">
            <v>-7.2381580625799462E-3</v>
          </cell>
          <cell r="S7087">
            <v>40</v>
          </cell>
        </row>
        <row r="7088">
          <cell r="K7088">
            <v>-0.95435463712423829</v>
          </cell>
          <cell r="S7088">
            <v>40</v>
          </cell>
        </row>
        <row r="7089">
          <cell r="K7089">
            <v>1.7867900152117964E-4</v>
          </cell>
          <cell r="S7089">
            <v>40</v>
          </cell>
        </row>
        <row r="7090">
          <cell r="K7090">
            <v>-0.11326326647515118</v>
          </cell>
          <cell r="S7090">
            <v>40</v>
          </cell>
        </row>
        <row r="7091">
          <cell r="K7091">
            <v>-6.836510792733369E-3</v>
          </cell>
          <cell r="S7091">
            <v>40</v>
          </cell>
        </row>
        <row r="7092">
          <cell r="K7092">
            <v>-6.0487938200327589E-3</v>
          </cell>
          <cell r="S7092">
            <v>40</v>
          </cell>
        </row>
        <row r="7093">
          <cell r="K7093">
            <v>1.9974043858573525E-3</v>
          </cell>
          <cell r="S7093">
            <v>40</v>
          </cell>
        </row>
        <row r="7094">
          <cell r="K7094">
            <v>-2.6289360891901471E-2</v>
          </cell>
          <cell r="S7094">
            <v>40</v>
          </cell>
        </row>
        <row r="7095">
          <cell r="K7095">
            <v>-0.89229350970916654</v>
          </cell>
          <cell r="S7095">
            <v>40</v>
          </cell>
        </row>
        <row r="7096">
          <cell r="K7096">
            <v>-5.9277720430183792E-3</v>
          </cell>
          <cell r="S7096">
            <v>40</v>
          </cell>
        </row>
        <row r="7097">
          <cell r="K7097">
            <v>0.51974474968561535</v>
          </cell>
          <cell r="S7097">
            <v>40</v>
          </cell>
        </row>
        <row r="7098">
          <cell r="K7098">
            <v>-0.52938012438804261</v>
          </cell>
          <cell r="S7098">
            <v>40</v>
          </cell>
        </row>
        <row r="7099">
          <cell r="K7099">
            <v>-0.62712910304988101</v>
          </cell>
          <cell r="S7099">
            <v>40</v>
          </cell>
        </row>
        <row r="7100">
          <cell r="K7100">
            <v>-7.4010993716294125E-3</v>
          </cell>
          <cell r="S7100">
            <v>40</v>
          </cell>
        </row>
        <row r="7101">
          <cell r="K7101">
            <v>-7.1463547700751605E-3</v>
          </cell>
          <cell r="S7101">
            <v>40</v>
          </cell>
        </row>
        <row r="7102">
          <cell r="K7102">
            <v>2.814707464031673E-6</v>
          </cell>
          <cell r="S7102">
            <v>40</v>
          </cell>
        </row>
        <row r="7103">
          <cell r="K7103">
            <v>0.46625294567436998</v>
          </cell>
          <cell r="S7103">
            <v>40</v>
          </cell>
        </row>
        <row r="7104">
          <cell r="K7104">
            <v>-1.957806861823481</v>
          </cell>
          <cell r="S7104">
            <v>40</v>
          </cell>
        </row>
        <row r="7105">
          <cell r="K7105">
            <v>-1.9366475397179082</v>
          </cell>
          <cell r="S7105">
            <v>40</v>
          </cell>
        </row>
        <row r="7106">
          <cell r="K7106">
            <v>1.6550178090983436</v>
          </cell>
          <cell r="S7106">
            <v>40</v>
          </cell>
        </row>
        <row r="7107">
          <cell r="K7107">
            <v>-0.83269741093945826</v>
          </cell>
          <cell r="S7107">
            <v>40</v>
          </cell>
        </row>
        <row r="7108">
          <cell r="K7108">
            <v>0.43634233059813232</v>
          </cell>
          <cell r="S7108">
            <v>40</v>
          </cell>
        </row>
        <row r="7109">
          <cell r="K7109">
            <v>-1.1821350596574223</v>
          </cell>
          <cell r="S7109">
            <v>40</v>
          </cell>
        </row>
        <row r="7110">
          <cell r="K7110">
            <v>-1.0749600150177676</v>
          </cell>
          <cell r="S7110">
            <v>40</v>
          </cell>
        </row>
        <row r="7111">
          <cell r="K7111">
            <v>1.2075938136387774E-2</v>
          </cell>
          <cell r="S7111">
            <v>40</v>
          </cell>
        </row>
        <row r="7112">
          <cell r="K7112">
            <v>-6.681025425463844E-3</v>
          </cell>
          <cell r="S7112">
            <v>40</v>
          </cell>
        </row>
        <row r="7113">
          <cell r="K7113">
            <v>-6.8227823749412572E-3</v>
          </cell>
          <cell r="S7113">
            <v>40</v>
          </cell>
        </row>
        <row r="7114">
          <cell r="K7114">
            <v>-6.7807487450935334E-3</v>
          </cell>
          <cell r="S7114">
            <v>40</v>
          </cell>
        </row>
        <row r="7115">
          <cell r="K7115">
            <v>0.42299305619559496</v>
          </cell>
          <cell r="S7115">
            <v>40</v>
          </cell>
        </row>
        <row r="7116">
          <cell r="K7116">
            <v>-0.84917206619395746</v>
          </cell>
          <cell r="S7116">
            <v>40</v>
          </cell>
        </row>
        <row r="7117">
          <cell r="K7117">
            <v>-0.70091957111631176</v>
          </cell>
          <cell r="S7117">
            <v>40</v>
          </cell>
        </row>
        <row r="7118">
          <cell r="K7118">
            <v>-0.89296433418003984</v>
          </cell>
          <cell r="S7118">
            <v>40</v>
          </cell>
        </row>
        <row r="7119">
          <cell r="K7119">
            <v>-0.639671298348648</v>
          </cell>
          <cell r="S7119">
            <v>40</v>
          </cell>
        </row>
        <row r="7120">
          <cell r="K7120">
            <v>-4.0257232251490983E-3</v>
          </cell>
          <cell r="S7120">
            <v>40</v>
          </cell>
        </row>
        <row r="7121">
          <cell r="K7121">
            <v>21371.912629713632</v>
          </cell>
          <cell r="S7121">
            <v>40</v>
          </cell>
        </row>
        <row r="7122">
          <cell r="K7122">
            <v>15.201054184234254</v>
          </cell>
          <cell r="S7122">
            <v>40</v>
          </cell>
        </row>
        <row r="7123">
          <cell r="K7123">
            <v>14.521074422422965</v>
          </cell>
          <cell r="S7123">
            <v>40</v>
          </cell>
        </row>
        <row r="7124">
          <cell r="K7124">
            <v>0.19194250135950183</v>
          </cell>
          <cell r="S7124">
            <v>40</v>
          </cell>
        </row>
        <row r="7125">
          <cell r="K7125">
            <v>-1.0588837016838486</v>
          </cell>
          <cell r="S7125">
            <v>40</v>
          </cell>
        </row>
        <row r="7126">
          <cell r="K7126">
            <v>0.14394372970260969</v>
          </cell>
          <cell r="S7126">
            <v>40</v>
          </cell>
        </row>
        <row r="7127">
          <cell r="K7127">
            <v>-0.95500158514966071</v>
          </cell>
          <cell r="S7127">
            <v>40</v>
          </cell>
        </row>
        <row r="7128">
          <cell r="K7128">
            <v>0.46490233467116843</v>
          </cell>
          <cell r="S7128">
            <v>40</v>
          </cell>
        </row>
        <row r="7129">
          <cell r="K7129">
            <v>0.43893338001438698</v>
          </cell>
          <cell r="S7129">
            <v>40</v>
          </cell>
        </row>
        <row r="7130">
          <cell r="K7130">
            <v>0.27399052526936341</v>
          </cell>
          <cell r="S7130">
            <v>40</v>
          </cell>
        </row>
        <row r="7131">
          <cell r="K7131">
            <v>-1.0975640146225443</v>
          </cell>
          <cell r="S7131">
            <v>40</v>
          </cell>
        </row>
        <row r="7132">
          <cell r="K7132">
            <v>-1.0661451807398448</v>
          </cell>
          <cell r="S7132">
            <v>40</v>
          </cell>
        </row>
        <row r="7133">
          <cell r="K7133">
            <v>-0.87615233332823161</v>
          </cell>
          <cell r="S7133">
            <v>40</v>
          </cell>
        </row>
        <row r="7134">
          <cell r="K7134">
            <v>1.237377365179074</v>
          </cell>
          <cell r="S7134">
            <v>40</v>
          </cell>
        </row>
        <row r="7135">
          <cell r="K7135">
            <v>-1.1336056440396669</v>
          </cell>
          <cell r="S7135">
            <v>40</v>
          </cell>
        </row>
        <row r="7136">
          <cell r="K7136">
            <v>-1.1031452622523079</v>
          </cell>
          <cell r="S7136">
            <v>40</v>
          </cell>
        </row>
        <row r="7137">
          <cell r="K7137">
            <v>-1.1949833728332138</v>
          </cell>
          <cell r="S7137">
            <v>40</v>
          </cell>
        </row>
        <row r="7138">
          <cell r="K7138">
            <v>0.34833390585036972</v>
          </cell>
          <cell r="S7138">
            <v>40</v>
          </cell>
        </row>
        <row r="7139">
          <cell r="K7139">
            <v>-2.1644115651790676E-4</v>
          </cell>
          <cell r="S7139">
            <v>40</v>
          </cell>
        </row>
        <row r="7140">
          <cell r="K7140">
            <v>0.40498069028687611</v>
          </cell>
          <cell r="S7140">
            <v>40</v>
          </cell>
        </row>
        <row r="7141">
          <cell r="K7141">
            <v>988.34137867726349</v>
          </cell>
          <cell r="S7141">
            <v>40</v>
          </cell>
        </row>
        <row r="7142">
          <cell r="K7142">
            <v>148.49727882785098</v>
          </cell>
          <cell r="S7142">
            <v>40</v>
          </cell>
        </row>
        <row r="7143">
          <cell r="K7143">
            <v>11.134817832987361</v>
          </cell>
          <cell r="S7143">
            <v>40</v>
          </cell>
        </row>
        <row r="7144">
          <cell r="K7144">
            <v>12.456541026269038</v>
          </cell>
          <cell r="S7144">
            <v>40</v>
          </cell>
        </row>
        <row r="7145">
          <cell r="K7145">
            <v>0.16241878847842489</v>
          </cell>
          <cell r="S7145">
            <v>40</v>
          </cell>
        </row>
        <row r="7146">
          <cell r="K7146">
            <v>-1.0124465237144307</v>
          </cell>
          <cell r="S7146">
            <v>40</v>
          </cell>
        </row>
        <row r="7147">
          <cell r="K7147">
            <v>0.97456355886348101</v>
          </cell>
          <cell r="S7147">
            <v>40</v>
          </cell>
        </row>
        <row r="7148">
          <cell r="K7148">
            <v>-0.92334174561663862</v>
          </cell>
          <cell r="S7148">
            <v>40</v>
          </cell>
        </row>
        <row r="7149">
          <cell r="K7149">
            <v>0.34218760628477574</v>
          </cell>
          <cell r="S7149">
            <v>40</v>
          </cell>
        </row>
        <row r="7150">
          <cell r="K7150">
            <v>-0.89282496992791505</v>
          </cell>
          <cell r="S7150">
            <v>40</v>
          </cell>
        </row>
        <row r="7151">
          <cell r="K7151">
            <v>-1.1551191418013316</v>
          </cell>
          <cell r="S7151">
            <v>40</v>
          </cell>
        </row>
        <row r="7152">
          <cell r="K7152">
            <v>-1.0165018542261397</v>
          </cell>
          <cell r="S7152">
            <v>40</v>
          </cell>
        </row>
        <row r="7153">
          <cell r="K7153">
            <v>-0.94340693813571264</v>
          </cell>
          <cell r="S7153">
            <v>40</v>
          </cell>
        </row>
        <row r="7154">
          <cell r="K7154">
            <v>1.2886970106559519</v>
          </cell>
          <cell r="S7154">
            <v>40</v>
          </cell>
        </row>
        <row r="7155">
          <cell r="K7155">
            <v>-2.1893338527298879E-4</v>
          </cell>
          <cell r="S7155">
            <v>40</v>
          </cell>
        </row>
        <row r="7156">
          <cell r="K7156">
            <v>-1.0268954622424689</v>
          </cell>
          <cell r="S7156">
            <v>40</v>
          </cell>
        </row>
        <row r="7157">
          <cell r="K7157">
            <v>-2.0493492517972817E-4</v>
          </cell>
          <cell r="S7157">
            <v>40</v>
          </cell>
        </row>
        <row r="7158">
          <cell r="K7158">
            <v>-3.1831436769129466E-4</v>
          </cell>
          <cell r="S7158">
            <v>40</v>
          </cell>
        </row>
        <row r="7159">
          <cell r="K7159">
            <v>-1.020651610562046</v>
          </cell>
          <cell r="S7159">
            <v>40</v>
          </cell>
        </row>
        <row r="7160">
          <cell r="K7160">
            <v>-1.1200890657392581</v>
          </cell>
          <cell r="S7160">
            <v>40</v>
          </cell>
        </row>
        <row r="7161">
          <cell r="K7161">
            <v>0.42185079917598128</v>
          </cell>
          <cell r="S7161">
            <v>40</v>
          </cell>
        </row>
        <row r="7162">
          <cell r="K7162">
            <v>-3.8653285770459515E-4</v>
          </cell>
          <cell r="S7162">
            <v>40</v>
          </cell>
        </row>
        <row r="7163">
          <cell r="K7163">
            <v>8099.4745542723758</v>
          </cell>
          <cell r="S7163">
            <v>40</v>
          </cell>
        </row>
        <row r="7164">
          <cell r="K7164">
            <v>9.0686050432153884</v>
          </cell>
          <cell r="S7164">
            <v>40</v>
          </cell>
        </row>
        <row r="7165">
          <cell r="K7165">
            <v>202.13458310924062</v>
          </cell>
          <cell r="S7165">
            <v>40</v>
          </cell>
        </row>
        <row r="7166">
          <cell r="K7166">
            <v>-0.97407925623248004</v>
          </cell>
          <cell r="S7166">
            <v>40</v>
          </cell>
        </row>
        <row r="7167">
          <cell r="K7167">
            <v>-0.97561051068766991</v>
          </cell>
          <cell r="S7167">
            <v>40</v>
          </cell>
        </row>
        <row r="7168">
          <cell r="K7168">
            <v>-0.98029074928598536</v>
          </cell>
          <cell r="S7168">
            <v>40</v>
          </cell>
        </row>
        <row r="7169">
          <cell r="K7169">
            <v>2.8354829860797826</v>
          </cell>
          <cell r="S7169">
            <v>40</v>
          </cell>
        </row>
        <row r="7170">
          <cell r="K7170">
            <v>-0.9049168190644028</v>
          </cell>
          <cell r="S7170">
            <v>40</v>
          </cell>
        </row>
        <row r="7171">
          <cell r="K7171">
            <v>-0.89983719179811306</v>
          </cell>
          <cell r="S7171">
            <v>40</v>
          </cell>
        </row>
        <row r="7172">
          <cell r="K7172">
            <v>-1.1118660319357834</v>
          </cell>
          <cell r="S7172">
            <v>40</v>
          </cell>
        </row>
        <row r="7173">
          <cell r="K7173">
            <v>-0.97222561514855632</v>
          </cell>
          <cell r="S7173">
            <v>40</v>
          </cell>
        </row>
        <row r="7174">
          <cell r="K7174">
            <v>-0.95652131392071338</v>
          </cell>
          <cell r="S7174">
            <v>40</v>
          </cell>
        </row>
        <row r="7175">
          <cell r="K7175">
            <v>9.8347728669025454</v>
          </cell>
          <cell r="S7175">
            <v>40</v>
          </cell>
        </row>
        <row r="7176">
          <cell r="K7176">
            <v>-0.97429586111030353</v>
          </cell>
          <cell r="S7176">
            <v>40</v>
          </cell>
        </row>
        <row r="7177">
          <cell r="K7177">
            <v>-1.0194352695673032</v>
          </cell>
          <cell r="S7177">
            <v>40</v>
          </cell>
        </row>
        <row r="7178">
          <cell r="K7178">
            <v>-2.6258835472610977E-4</v>
          </cell>
          <cell r="S7178">
            <v>40</v>
          </cell>
        </row>
        <row r="7179">
          <cell r="K7179">
            <v>0.23194161194530288</v>
          </cell>
          <cell r="S7179">
            <v>40</v>
          </cell>
        </row>
        <row r="7180">
          <cell r="K7180">
            <v>-0.27488191944376389</v>
          </cell>
          <cell r="S7180">
            <v>40</v>
          </cell>
        </row>
        <row r="7181">
          <cell r="K7181">
            <v>-1.1235218408416148</v>
          </cell>
          <cell r="S7181">
            <v>40</v>
          </cell>
        </row>
        <row r="7182">
          <cell r="K7182">
            <v>175.38043576932813</v>
          </cell>
          <cell r="S7182">
            <v>40</v>
          </cell>
        </row>
        <row r="7183">
          <cell r="K7183">
            <v>1.6417285348789066</v>
          </cell>
          <cell r="S7183">
            <v>40</v>
          </cell>
        </row>
        <row r="7184">
          <cell r="K7184">
            <v>10.423385664500668</v>
          </cell>
          <cell r="S7184">
            <v>40</v>
          </cell>
        </row>
        <row r="7185">
          <cell r="K7185">
            <v>8.9231119702679766</v>
          </cell>
          <cell r="S7185">
            <v>40</v>
          </cell>
        </row>
        <row r="7186">
          <cell r="K7186">
            <v>7.971067941658343</v>
          </cell>
          <cell r="S7186">
            <v>40</v>
          </cell>
        </row>
        <row r="7187">
          <cell r="K7187">
            <v>-1.0664315522329548</v>
          </cell>
          <cell r="S7187">
            <v>40</v>
          </cell>
        </row>
        <row r="7188">
          <cell r="K7188">
            <v>-1.0629273236509311</v>
          </cell>
          <cell r="S7188">
            <v>40</v>
          </cell>
        </row>
        <row r="7189">
          <cell r="K7189">
            <v>-1.0752925660514916</v>
          </cell>
          <cell r="S7189">
            <v>40</v>
          </cell>
        </row>
        <row r="7190">
          <cell r="K7190">
            <v>-1.0082312396310702</v>
          </cell>
          <cell r="S7190">
            <v>40</v>
          </cell>
        </row>
        <row r="7191">
          <cell r="K7191">
            <v>-1.0041037681492726</v>
          </cell>
          <cell r="S7191">
            <v>40</v>
          </cell>
        </row>
        <row r="7192">
          <cell r="K7192">
            <v>-0.99336906171177686</v>
          </cell>
          <cell r="S7192">
            <v>40</v>
          </cell>
        </row>
        <row r="7193">
          <cell r="K7193">
            <v>-1.1841977851847618</v>
          </cell>
          <cell r="S7193">
            <v>40</v>
          </cell>
        </row>
        <row r="7194">
          <cell r="K7194">
            <v>-1.0616838046190422</v>
          </cell>
          <cell r="S7194">
            <v>40</v>
          </cell>
        </row>
        <row r="7195">
          <cell r="K7195">
            <v>2.7329919847153767E-4</v>
          </cell>
          <cell r="S7195">
            <v>40</v>
          </cell>
        </row>
        <row r="7196">
          <cell r="K7196">
            <v>10.17651528017819</v>
          </cell>
          <cell r="S7196">
            <v>40</v>
          </cell>
        </row>
        <row r="7197">
          <cell r="K7197">
            <v>1.4387767191644336</v>
          </cell>
          <cell r="S7197">
            <v>40</v>
          </cell>
        </row>
        <row r="7198">
          <cell r="K7198">
            <v>0.40159499474386096</v>
          </cell>
          <cell r="S7198">
            <v>40</v>
          </cell>
        </row>
        <row r="7199">
          <cell r="K7199">
            <v>-1.0502924268219982</v>
          </cell>
          <cell r="S7199">
            <v>40</v>
          </cell>
        </row>
        <row r="7200">
          <cell r="K7200">
            <v>52.364433799324374</v>
          </cell>
          <cell r="S7200">
            <v>40</v>
          </cell>
        </row>
        <row r="7201">
          <cell r="K7201">
            <v>2.1253532999194489</v>
          </cell>
          <cell r="S7201">
            <v>40</v>
          </cell>
        </row>
        <row r="7202">
          <cell r="K7202">
            <v>0.41002549397519023</v>
          </cell>
          <cell r="S7202">
            <v>40</v>
          </cell>
        </row>
        <row r="7203">
          <cell r="K7203">
            <v>2.037122373894364</v>
          </cell>
          <cell r="S7203">
            <v>40</v>
          </cell>
        </row>
        <row r="7204">
          <cell r="K7204">
            <v>2.8686652705030573</v>
          </cell>
          <cell r="S7204">
            <v>40</v>
          </cell>
        </row>
        <row r="7205">
          <cell r="K7205">
            <v>-1.1407176154207599</v>
          </cell>
          <cell r="S7205">
            <v>40</v>
          </cell>
        </row>
        <row r="7206">
          <cell r="K7206">
            <v>-0.99244906505974584</v>
          </cell>
          <cell r="S7206">
            <v>40</v>
          </cell>
        </row>
        <row r="7207">
          <cell r="K7207">
            <v>-2.2430824121447133E-3</v>
          </cell>
          <cell r="S7207">
            <v>40</v>
          </cell>
        </row>
        <row r="7208">
          <cell r="K7208">
            <v>-1.9697688626359844</v>
          </cell>
          <cell r="S7208">
            <v>40</v>
          </cell>
        </row>
        <row r="7209">
          <cell r="K7209">
            <v>1.7885389236134772</v>
          </cell>
          <cell r="S7209">
            <v>40</v>
          </cell>
        </row>
        <row r="7210">
          <cell r="K7210">
            <v>1.7274666163464221</v>
          </cell>
          <cell r="S7210">
            <v>40</v>
          </cell>
        </row>
        <row r="7211">
          <cell r="K7211">
            <v>-1.0717386141663372</v>
          </cell>
          <cell r="S7211">
            <v>40</v>
          </cell>
        </row>
        <row r="7212">
          <cell r="K7212">
            <v>-0.94666546627310644</v>
          </cell>
          <cell r="S7212">
            <v>40</v>
          </cell>
        </row>
        <row r="7213">
          <cell r="K7213">
            <v>0.43884221749048841</v>
          </cell>
          <cell r="S7213">
            <v>40</v>
          </cell>
        </row>
        <row r="7214">
          <cell r="K7214">
            <v>-1.3126347177751969</v>
          </cell>
          <cell r="S7214">
            <v>40</v>
          </cell>
        </row>
        <row r="7215">
          <cell r="K7215">
            <v>-1.42447918529011</v>
          </cell>
          <cell r="S7215">
            <v>40</v>
          </cell>
        </row>
        <row r="7216">
          <cell r="K7216">
            <v>-0.82567201098745313</v>
          </cell>
          <cell r="S7216">
            <v>40</v>
          </cell>
        </row>
        <row r="7217">
          <cell r="K7217">
            <v>-1.1568894301841737</v>
          </cell>
          <cell r="S7217">
            <v>40</v>
          </cell>
        </row>
        <row r="7218">
          <cell r="K7218">
            <v>-0.91351146581545284</v>
          </cell>
          <cell r="S7218">
            <v>40</v>
          </cell>
        </row>
        <row r="7219">
          <cell r="K7219">
            <v>0.13508130490623674</v>
          </cell>
          <cell r="S7219">
            <v>40</v>
          </cell>
        </row>
        <row r="7220">
          <cell r="K7220">
            <v>3.4388595519231804</v>
          </cell>
          <cell r="S7220">
            <v>40</v>
          </cell>
        </row>
        <row r="7221">
          <cell r="K7221">
            <v>3.0839358388228666</v>
          </cell>
          <cell r="S7221">
            <v>40</v>
          </cell>
        </row>
        <row r="7222">
          <cell r="K7222">
            <v>-9.651026699709974E-3</v>
          </cell>
          <cell r="S7222">
            <v>40</v>
          </cell>
        </row>
        <row r="7223">
          <cell r="K7223">
            <v>4.5198173668970663</v>
          </cell>
          <cell r="S7223">
            <v>40</v>
          </cell>
        </row>
        <row r="7224">
          <cell r="K7224">
            <v>-9.3411729414663979E-3</v>
          </cell>
          <cell r="S7224">
            <v>40</v>
          </cell>
        </row>
        <row r="7225">
          <cell r="K7225">
            <v>-1.5627720958159272E-2</v>
          </cell>
          <cell r="S7225">
            <v>40</v>
          </cell>
        </row>
        <row r="7226">
          <cell r="K7226">
            <v>-1.1458807737608472</v>
          </cell>
          <cell r="S7226">
            <v>40</v>
          </cell>
        </row>
        <row r="7227">
          <cell r="K7227">
            <v>-1.0622648448118068</v>
          </cell>
          <cell r="S7227">
            <v>40</v>
          </cell>
        </row>
        <row r="7228">
          <cell r="K7228">
            <v>-0.99954735738363776</v>
          </cell>
          <cell r="S7228">
            <v>40</v>
          </cell>
        </row>
        <row r="7229">
          <cell r="K7229">
            <v>1.0235951320921981</v>
          </cell>
          <cell r="S7229">
            <v>40</v>
          </cell>
        </row>
        <row r="7230">
          <cell r="K7230">
            <v>-0.88026047542606511</v>
          </cell>
          <cell r="S7230">
            <v>40</v>
          </cell>
        </row>
        <row r="7231">
          <cell r="K7231">
            <v>0.5561872336842455</v>
          </cell>
          <cell r="S7231">
            <v>40</v>
          </cell>
        </row>
        <row r="7232">
          <cell r="K7232">
            <v>-1.9655522210598797</v>
          </cell>
          <cell r="S7232">
            <v>40</v>
          </cell>
        </row>
        <row r="7233">
          <cell r="K7233">
            <v>0.47467995092165216</v>
          </cell>
          <cell r="S7233">
            <v>40</v>
          </cell>
        </row>
        <row r="7234">
          <cell r="K7234">
            <v>1.7864897635275339</v>
          </cell>
          <cell r="S7234">
            <v>40</v>
          </cell>
        </row>
        <row r="7235">
          <cell r="K7235">
            <v>-1.8947463911667748</v>
          </cell>
          <cell r="S7235">
            <v>40</v>
          </cell>
        </row>
        <row r="7236">
          <cell r="K7236">
            <v>1.7287141353578448</v>
          </cell>
          <cell r="S7236">
            <v>40</v>
          </cell>
        </row>
        <row r="7237">
          <cell r="K7237">
            <v>-1.8605797927562737</v>
          </cell>
          <cell r="S7237">
            <v>40</v>
          </cell>
        </row>
        <row r="7238">
          <cell r="K7238">
            <v>-1.0725574802729831</v>
          </cell>
          <cell r="S7238">
            <v>40</v>
          </cell>
        </row>
        <row r="7239">
          <cell r="K7239">
            <v>-1.020786946195942</v>
          </cell>
          <cell r="S7239">
            <v>40</v>
          </cell>
        </row>
        <row r="7240">
          <cell r="K7240">
            <v>-0.94333672638727339</v>
          </cell>
          <cell r="S7240">
            <v>40</v>
          </cell>
        </row>
        <row r="7241">
          <cell r="K7241">
            <v>-0.87308508245519167</v>
          </cell>
          <cell r="S7241">
            <v>40</v>
          </cell>
        </row>
        <row r="7242">
          <cell r="K7242">
            <v>0.43718118029994785</v>
          </cell>
          <cell r="S7242">
            <v>40</v>
          </cell>
        </row>
        <row r="7243">
          <cell r="K7243">
            <v>-0.79201805879706599</v>
          </cell>
          <cell r="S7243">
            <v>40</v>
          </cell>
        </row>
        <row r="7244">
          <cell r="K7244">
            <v>-1.3142474406209399</v>
          </cell>
          <cell r="S7244">
            <v>40</v>
          </cell>
        </row>
        <row r="7245">
          <cell r="K7245">
            <v>-1.2970668616580028</v>
          </cell>
          <cell r="S7245">
            <v>40</v>
          </cell>
        </row>
        <row r="7246">
          <cell r="K7246">
            <v>-1.4260342423130288</v>
          </cell>
          <cell r="S7246">
            <v>40</v>
          </cell>
        </row>
        <row r="7247">
          <cell r="K7247">
            <v>-0.93251439163009453</v>
          </cell>
          <cell r="S7247">
            <v>40</v>
          </cell>
        </row>
        <row r="7248">
          <cell r="K7248">
            <v>-0.82796080983510478</v>
          </cell>
          <cell r="S7248">
            <v>40</v>
          </cell>
        </row>
        <row r="7249">
          <cell r="K7249">
            <v>-0.79103156511153905</v>
          </cell>
          <cell r="S7249">
            <v>40</v>
          </cell>
        </row>
        <row r="7250">
          <cell r="K7250">
            <v>-1.1566739048372197</v>
          </cell>
          <cell r="S7250">
            <v>40</v>
          </cell>
        </row>
        <row r="7251">
          <cell r="K7251">
            <v>-0.95899683744571751</v>
          </cell>
          <cell r="S7251">
            <v>40</v>
          </cell>
        </row>
        <row r="7252">
          <cell r="K7252">
            <v>-0.93303239865005128</v>
          </cell>
          <cell r="S7252">
            <v>40</v>
          </cell>
        </row>
        <row r="7253">
          <cell r="K7253">
            <v>-0.90785888522620928</v>
          </cell>
          <cell r="S7253">
            <v>40</v>
          </cell>
        </row>
        <row r="7254">
          <cell r="K7254">
            <v>2.0014134225750513</v>
          </cell>
          <cell r="S7254">
            <v>40</v>
          </cell>
        </row>
        <row r="7255">
          <cell r="K7255">
            <v>-0.85104950143978741</v>
          </cell>
          <cell r="S7255">
            <v>40</v>
          </cell>
        </row>
        <row r="7256">
          <cell r="K7256">
            <v>-0.99581862807178034</v>
          </cell>
          <cell r="S7256">
            <v>40</v>
          </cell>
        </row>
        <row r="7257">
          <cell r="K7257">
            <v>-0.99651705333665663</v>
          </cell>
          <cell r="S7257">
            <v>40</v>
          </cell>
        </row>
        <row r="7258">
          <cell r="K7258">
            <v>3.2161615603683527</v>
          </cell>
          <cell r="S7258">
            <v>40</v>
          </cell>
        </row>
        <row r="7259">
          <cell r="K7259">
            <v>0.71816136349449156</v>
          </cell>
          <cell r="S7259">
            <v>40</v>
          </cell>
        </row>
        <row r="7260">
          <cell r="K7260">
            <v>-9.4394668935627712E-3</v>
          </cell>
          <cell r="S7260">
            <v>40</v>
          </cell>
        </row>
        <row r="7261">
          <cell r="K7261">
            <v>-0.6692363781474342</v>
          </cell>
          <cell r="S7261">
            <v>40</v>
          </cell>
        </row>
        <row r="7262">
          <cell r="K7262">
            <v>0.2086825529431876</v>
          </cell>
          <cell r="S7262">
            <v>40</v>
          </cell>
        </row>
        <row r="7263">
          <cell r="K7263">
            <v>-0.90251818127361438</v>
          </cell>
          <cell r="S7263">
            <v>40</v>
          </cell>
        </row>
        <row r="7264">
          <cell r="K7264">
            <v>-9.3139187228768947E-3</v>
          </cell>
          <cell r="S7264">
            <v>40</v>
          </cell>
        </row>
        <row r="7265">
          <cell r="K7265">
            <v>1.8830344017013496</v>
          </cell>
          <cell r="S7265">
            <v>40</v>
          </cell>
        </row>
        <row r="7266">
          <cell r="K7266">
            <v>-1.5840924287739155E-2</v>
          </cell>
          <cell r="S7266">
            <v>40</v>
          </cell>
        </row>
        <row r="7267">
          <cell r="K7267">
            <v>-0.60829615070034915</v>
          </cell>
          <cell r="S7267">
            <v>40</v>
          </cell>
        </row>
        <row r="7268">
          <cell r="K7268">
            <v>-6.4138220897443409E-3</v>
          </cell>
          <cell r="S7268">
            <v>40</v>
          </cell>
        </row>
        <row r="7269">
          <cell r="K7269">
            <v>1.2626067293654288E-2</v>
          </cell>
          <cell r="S7269">
            <v>40</v>
          </cell>
        </row>
        <row r="7270">
          <cell r="K7270">
            <v>0.79389850762456005</v>
          </cell>
          <cell r="S7270">
            <v>40</v>
          </cell>
        </row>
        <row r="7271">
          <cell r="K7271">
            <v>0.46921150990388233</v>
          </cell>
          <cell r="S7271">
            <v>40</v>
          </cell>
        </row>
        <row r="7272">
          <cell r="K7272">
            <v>-1.8762418131649921</v>
          </cell>
          <cell r="S7272">
            <v>40</v>
          </cell>
        </row>
        <row r="7273">
          <cell r="K7273">
            <v>-1.8646765498444713</v>
          </cell>
          <cell r="S7273">
            <v>40</v>
          </cell>
        </row>
        <row r="7274">
          <cell r="K7274">
            <v>-1.0225888780883139</v>
          </cell>
          <cell r="S7274">
            <v>40</v>
          </cell>
        </row>
        <row r="7275">
          <cell r="K7275">
            <v>-0.90728750912249356</v>
          </cell>
          <cell r="S7275">
            <v>40</v>
          </cell>
        </row>
        <row r="7276">
          <cell r="K7276">
            <v>-0.81591109072990076</v>
          </cell>
          <cell r="S7276">
            <v>40</v>
          </cell>
        </row>
        <row r="7277">
          <cell r="K7277">
            <v>-1.2895739625589069</v>
          </cell>
          <cell r="S7277">
            <v>40</v>
          </cell>
        </row>
        <row r="7278">
          <cell r="K7278">
            <v>-0.94454984547816123</v>
          </cell>
          <cell r="S7278">
            <v>40</v>
          </cell>
        </row>
        <row r="7279">
          <cell r="K7279">
            <v>-0.8060634687596363</v>
          </cell>
          <cell r="S7279">
            <v>40</v>
          </cell>
        </row>
        <row r="7280">
          <cell r="K7280">
            <v>-0.95960006281429489</v>
          </cell>
          <cell r="S7280">
            <v>40</v>
          </cell>
        </row>
        <row r="7281">
          <cell r="K7281">
            <v>-0.90757236046731538</v>
          </cell>
          <cell r="S7281">
            <v>40</v>
          </cell>
        </row>
        <row r="7282">
          <cell r="K7282">
            <v>-5.2060053485441194E-3</v>
          </cell>
          <cell r="S7282">
            <v>40</v>
          </cell>
        </row>
        <row r="7283">
          <cell r="K7283">
            <v>-0.99327480605502416</v>
          </cell>
          <cell r="S7283">
            <v>40</v>
          </cell>
        </row>
        <row r="7284">
          <cell r="K7284">
            <v>2.013711494340788E-3</v>
          </cell>
          <cell r="S7284">
            <v>40</v>
          </cell>
        </row>
        <row r="7285">
          <cell r="K7285">
            <v>-0.77148403158614787</v>
          </cell>
          <cell r="S7285">
            <v>40</v>
          </cell>
        </row>
        <row r="7286">
          <cell r="K7286">
            <v>-0.91578746968936142</v>
          </cell>
          <cell r="S7286">
            <v>40</v>
          </cell>
        </row>
        <row r="7287">
          <cell r="K7287">
            <v>-0.73641771421228142</v>
          </cell>
          <cell r="S7287">
            <v>40</v>
          </cell>
        </row>
        <row r="7288">
          <cell r="K7288">
            <v>4.9687170006652224</v>
          </cell>
          <cell r="S7288">
            <v>40</v>
          </cell>
        </row>
        <row r="7289">
          <cell r="K7289">
            <v>1.3199806948398309</v>
          </cell>
          <cell r="S7289">
            <v>40</v>
          </cell>
        </row>
        <row r="7290">
          <cell r="K7290">
            <v>1.3144191762108806</v>
          </cell>
          <cell r="S7290">
            <v>40</v>
          </cell>
        </row>
        <row r="7291">
          <cell r="K7291">
            <v>1.4180294324621077</v>
          </cell>
          <cell r="S7291">
            <v>40</v>
          </cell>
        </row>
        <row r="7292">
          <cell r="K7292">
            <v>-0.98341251657736983</v>
          </cell>
          <cell r="S7292">
            <v>40</v>
          </cell>
        </row>
        <row r="7293">
          <cell r="K7293">
            <v>-0.98615667279412866</v>
          </cell>
          <cell r="S7293">
            <v>40</v>
          </cell>
        </row>
        <row r="7294">
          <cell r="K7294">
            <v>-0.97868896281760498</v>
          </cell>
          <cell r="S7294">
            <v>40</v>
          </cell>
        </row>
        <row r="7295">
          <cell r="K7295">
            <v>6.5012271060107679E-2</v>
          </cell>
          <cell r="S7295">
            <v>40</v>
          </cell>
        </row>
        <row r="7296">
          <cell r="K7296">
            <v>0.12560758711068873</v>
          </cell>
          <cell r="S7296">
            <v>40</v>
          </cell>
        </row>
        <row r="7297">
          <cell r="K7297">
            <v>0.14186936555806293</v>
          </cell>
          <cell r="S7297">
            <v>40</v>
          </cell>
        </row>
        <row r="7298">
          <cell r="K7298">
            <v>-1.2789165421114873E-4</v>
          </cell>
          <cell r="S7298">
            <v>40</v>
          </cell>
        </row>
        <row r="7299">
          <cell r="K7299">
            <v>-1.0401349148974293</v>
          </cell>
          <cell r="S7299">
            <v>40</v>
          </cell>
        </row>
        <row r="7300">
          <cell r="K7300">
            <v>-0.99714589612450544</v>
          </cell>
          <cell r="S7300">
            <v>40</v>
          </cell>
        </row>
        <row r="7301">
          <cell r="K7301">
            <v>-0.79732606405023099</v>
          </cell>
          <cell r="S7301">
            <v>40</v>
          </cell>
        </row>
        <row r="7302">
          <cell r="K7302">
            <v>1.3892196239656047</v>
          </cell>
          <cell r="S7302">
            <v>40</v>
          </cell>
        </row>
        <row r="7303">
          <cell r="K7303">
            <v>1.5973485826792273</v>
          </cell>
          <cell r="S7303">
            <v>40</v>
          </cell>
        </row>
        <row r="7304">
          <cell r="K7304">
            <v>0.18517203017390546</v>
          </cell>
          <cell r="S7304">
            <v>40</v>
          </cell>
        </row>
        <row r="7305">
          <cell r="K7305">
            <v>1.6490981994257981</v>
          </cell>
          <cell r="S7305">
            <v>40</v>
          </cell>
        </row>
        <row r="7306">
          <cell r="K7306">
            <v>0.42404173243403126</v>
          </cell>
          <cell r="S7306">
            <v>40</v>
          </cell>
        </row>
        <row r="7307">
          <cell r="K7307">
            <v>-2.1425046771354704E-4</v>
          </cell>
          <cell r="S7307">
            <v>40</v>
          </cell>
        </row>
        <row r="7308">
          <cell r="K7308">
            <v>0.46117341703791531</v>
          </cell>
          <cell r="S7308">
            <v>40</v>
          </cell>
        </row>
        <row r="7309">
          <cell r="K7309">
            <v>648.97662719978223</v>
          </cell>
          <cell r="S7309">
            <v>40</v>
          </cell>
        </row>
        <row r="7310">
          <cell r="K7310">
            <v>1.4400210567134217</v>
          </cell>
          <cell r="S7310">
            <v>40</v>
          </cell>
        </row>
        <row r="7311">
          <cell r="K7311">
            <v>1.4144234824128394</v>
          </cell>
          <cell r="S7311">
            <v>40</v>
          </cell>
        </row>
        <row r="7312">
          <cell r="K7312">
            <v>9.4939162180621537</v>
          </cell>
          <cell r="S7312">
            <v>40</v>
          </cell>
        </row>
        <row r="7313">
          <cell r="K7313">
            <v>0.26038040044576582</v>
          </cell>
          <cell r="S7313">
            <v>40</v>
          </cell>
        </row>
        <row r="7314">
          <cell r="K7314">
            <v>-0.97920534900054079</v>
          </cell>
          <cell r="S7314">
            <v>40</v>
          </cell>
        </row>
        <row r="7315">
          <cell r="K7315">
            <v>-0.95886902298401955</v>
          </cell>
          <cell r="S7315">
            <v>40</v>
          </cell>
        </row>
        <row r="7316">
          <cell r="K7316">
            <v>8.5793754321786111E-2</v>
          </cell>
          <cell r="S7316">
            <v>40</v>
          </cell>
        </row>
        <row r="7317">
          <cell r="K7317">
            <v>0.17112327516119613</v>
          </cell>
          <cell r="S7317">
            <v>40</v>
          </cell>
        </row>
        <row r="7318">
          <cell r="K7318">
            <v>0.22365570788615105</v>
          </cell>
          <cell r="S7318">
            <v>40</v>
          </cell>
        </row>
        <row r="7319">
          <cell r="K7319">
            <v>-1.6700004330245233E-4</v>
          </cell>
          <cell r="S7319">
            <v>40</v>
          </cell>
        </row>
        <row r="7320">
          <cell r="K7320">
            <v>1.1923817077830327E-4</v>
          </cell>
          <cell r="S7320">
            <v>40</v>
          </cell>
        </row>
        <row r="7321">
          <cell r="K7321">
            <v>-0.92019381494642061</v>
          </cell>
          <cell r="S7321">
            <v>40</v>
          </cell>
        </row>
        <row r="7322">
          <cell r="K7322">
            <v>50.34326187577021</v>
          </cell>
          <cell r="S7322">
            <v>40</v>
          </cell>
        </row>
        <row r="7323">
          <cell r="K7323">
            <v>-1.0447920252986969</v>
          </cell>
          <cell r="S7323">
            <v>40</v>
          </cell>
        </row>
        <row r="7324">
          <cell r="K7324">
            <v>-0.9868023546569995</v>
          </cell>
          <cell r="S7324">
            <v>40</v>
          </cell>
        </row>
        <row r="7325">
          <cell r="K7325">
            <v>-2.588844644761912E-4</v>
          </cell>
          <cell r="S7325">
            <v>40</v>
          </cell>
        </row>
        <row r="7326">
          <cell r="K7326">
            <v>200.01879085910045</v>
          </cell>
          <cell r="S7326">
            <v>40</v>
          </cell>
        </row>
        <row r="7327">
          <cell r="K7327">
            <v>-0.87243015352640463</v>
          </cell>
          <cell r="S7327">
            <v>40</v>
          </cell>
        </row>
        <row r="7328">
          <cell r="K7328">
            <v>-1.1028642244835345</v>
          </cell>
          <cell r="S7328">
            <v>40</v>
          </cell>
        </row>
        <row r="7329">
          <cell r="K7329">
            <v>-0.8687043236935218</v>
          </cell>
          <cell r="S7329">
            <v>40</v>
          </cell>
        </row>
        <row r="7330">
          <cell r="K7330">
            <v>-0.10500929472850815</v>
          </cell>
          <cell r="S7330">
            <v>40</v>
          </cell>
        </row>
        <row r="7331">
          <cell r="K7331">
            <v>1.3810694854962471</v>
          </cell>
          <cell r="S7331">
            <v>40</v>
          </cell>
        </row>
        <row r="7332">
          <cell r="K7332">
            <v>1.362787596686833</v>
          </cell>
          <cell r="S7332">
            <v>40</v>
          </cell>
        </row>
        <row r="7333">
          <cell r="K7333">
            <v>1.3961979577898256</v>
          </cell>
          <cell r="S7333">
            <v>40</v>
          </cell>
        </row>
        <row r="7334">
          <cell r="K7334">
            <v>-0.94499565792739137</v>
          </cell>
          <cell r="S7334">
            <v>40</v>
          </cell>
        </row>
        <row r="7335">
          <cell r="K7335">
            <v>-0.93954909828479727</v>
          </cell>
          <cell r="S7335">
            <v>40</v>
          </cell>
        </row>
        <row r="7336">
          <cell r="K7336">
            <v>-0.93979832346922154</v>
          </cell>
          <cell r="S7336">
            <v>40</v>
          </cell>
        </row>
        <row r="7337">
          <cell r="K7337">
            <v>3.5820736649695806</v>
          </cell>
          <cell r="S7337">
            <v>40</v>
          </cell>
        </row>
        <row r="7338">
          <cell r="K7338">
            <v>-0.89237156835917542</v>
          </cell>
          <cell r="S7338">
            <v>40</v>
          </cell>
        </row>
        <row r="7339">
          <cell r="K7339">
            <v>-0.89569471708153914</v>
          </cell>
          <cell r="S7339">
            <v>40</v>
          </cell>
        </row>
        <row r="7340">
          <cell r="K7340">
            <v>9.6317372896159732</v>
          </cell>
          <cell r="S7340">
            <v>40</v>
          </cell>
        </row>
        <row r="7341">
          <cell r="K7341">
            <v>-0.94178857314099584</v>
          </cell>
          <cell r="S7341">
            <v>40</v>
          </cell>
        </row>
        <row r="7342">
          <cell r="K7342">
            <v>-0.91424980920450649</v>
          </cell>
          <cell r="S7342">
            <v>40</v>
          </cell>
        </row>
        <row r="7343">
          <cell r="K7343">
            <v>1.2651087809616071</v>
          </cell>
          <cell r="S7343">
            <v>40</v>
          </cell>
        </row>
        <row r="7344">
          <cell r="K7344">
            <v>-0.98218852998109174</v>
          </cell>
          <cell r="S7344">
            <v>40</v>
          </cell>
        </row>
        <row r="7345">
          <cell r="K7345">
            <v>-1.020892476972324</v>
          </cell>
          <cell r="S7345">
            <v>40</v>
          </cell>
        </row>
        <row r="7346">
          <cell r="K7346">
            <v>-2.8494674236672864E-4</v>
          </cell>
          <cell r="S7346">
            <v>40</v>
          </cell>
        </row>
        <row r="7347">
          <cell r="K7347">
            <v>0.70424960594409391</v>
          </cell>
          <cell r="S7347">
            <v>40</v>
          </cell>
        </row>
        <row r="7348">
          <cell r="K7348">
            <v>-0.94477403747527222</v>
          </cell>
          <cell r="S7348">
            <v>40</v>
          </cell>
        </row>
        <row r="7349">
          <cell r="K7349">
            <v>15.967232950464885</v>
          </cell>
          <cell r="S7349">
            <v>40</v>
          </cell>
        </row>
        <row r="7350">
          <cell r="K7350">
            <v>0.37274237122076243</v>
          </cell>
          <cell r="S7350">
            <v>40</v>
          </cell>
        </row>
        <row r="7351">
          <cell r="K7351">
            <v>1.667135338522729</v>
          </cell>
          <cell r="S7351">
            <v>40</v>
          </cell>
        </row>
        <row r="7352">
          <cell r="K7352">
            <v>1.3219906850069774</v>
          </cell>
          <cell r="S7352">
            <v>40</v>
          </cell>
        </row>
        <row r="7353">
          <cell r="K7353">
            <v>1.3560748728146605</v>
          </cell>
          <cell r="S7353">
            <v>40</v>
          </cell>
        </row>
        <row r="7354">
          <cell r="K7354">
            <v>1.3906389114351496</v>
          </cell>
          <cell r="S7354">
            <v>40</v>
          </cell>
        </row>
        <row r="7355">
          <cell r="K7355">
            <v>-1.0619645355181409</v>
          </cell>
          <cell r="S7355">
            <v>40</v>
          </cell>
        </row>
        <row r="7356">
          <cell r="K7356">
            <v>-1.0670001087680345</v>
          </cell>
          <cell r="S7356">
            <v>40</v>
          </cell>
        </row>
        <row r="7357">
          <cell r="K7357">
            <v>-1.0716855097214681</v>
          </cell>
          <cell r="S7357">
            <v>40</v>
          </cell>
        </row>
        <row r="7358">
          <cell r="K7358">
            <v>-1.0160898378473471</v>
          </cell>
          <cell r="S7358">
            <v>40</v>
          </cell>
        </row>
        <row r="7359">
          <cell r="K7359">
            <v>-1.0097627987950428</v>
          </cell>
          <cell r="S7359">
            <v>40</v>
          </cell>
        </row>
        <row r="7360">
          <cell r="K7360">
            <v>-0.99486600489872978</v>
          </cell>
          <cell r="S7360">
            <v>40</v>
          </cell>
        </row>
        <row r="7361">
          <cell r="K7361">
            <v>1.3305317736211906</v>
          </cell>
          <cell r="S7361">
            <v>40</v>
          </cell>
        </row>
        <row r="7362">
          <cell r="K7362">
            <v>1.0046182208332664</v>
          </cell>
          <cell r="S7362">
            <v>40</v>
          </cell>
        </row>
        <row r="7363">
          <cell r="K7363">
            <v>1.8344835618477098E-4</v>
          </cell>
          <cell r="S7363">
            <v>40</v>
          </cell>
        </row>
        <row r="7364">
          <cell r="K7364">
            <v>1.2590208611001004</v>
          </cell>
          <cell r="S7364">
            <v>40</v>
          </cell>
        </row>
        <row r="7365">
          <cell r="K7365">
            <v>0.57391404155276171</v>
          </cell>
          <cell r="S7365">
            <v>40</v>
          </cell>
        </row>
        <row r="7366">
          <cell r="K7366">
            <v>-1.0677294080342083</v>
          </cell>
          <cell r="S7366">
            <v>40</v>
          </cell>
        </row>
        <row r="7367">
          <cell r="K7367">
            <v>2.2368361405633177</v>
          </cell>
          <cell r="S7367">
            <v>40</v>
          </cell>
        </row>
        <row r="7368">
          <cell r="K7368">
            <v>48.373751728510797</v>
          </cell>
          <cell r="S7368">
            <v>40</v>
          </cell>
        </row>
        <row r="7369">
          <cell r="K7369">
            <v>0.39331288124682717</v>
          </cell>
          <cell r="S7369">
            <v>40</v>
          </cell>
        </row>
        <row r="7370">
          <cell r="K7370">
            <v>-1.1332250301336899</v>
          </cell>
          <cell r="S7370">
            <v>40</v>
          </cell>
        </row>
        <row r="7371">
          <cell r="K7371">
            <v>0.45144379295873427</v>
          </cell>
          <cell r="S7371">
            <v>40</v>
          </cell>
        </row>
        <row r="7372">
          <cell r="K7372">
            <v>-0.61018033064278676</v>
          </cell>
          <cell r="S7372">
            <v>40</v>
          </cell>
        </row>
        <row r="7373">
          <cell r="K7373">
            <v>1.5462099703609933</v>
          </cell>
          <cell r="S7373">
            <v>40</v>
          </cell>
        </row>
        <row r="7374">
          <cell r="K7374">
            <v>28.562255190737229</v>
          </cell>
          <cell r="S7374">
            <v>40</v>
          </cell>
        </row>
        <row r="7375">
          <cell r="K7375">
            <v>0.93152801564444243</v>
          </cell>
          <cell r="S7375">
            <v>40</v>
          </cell>
        </row>
        <row r="7376">
          <cell r="K7376">
            <v>-0.93439371509810287</v>
          </cell>
          <cell r="S7376">
            <v>40</v>
          </cell>
        </row>
        <row r="7377">
          <cell r="K7377">
            <v>-1.0198629137527502</v>
          </cell>
          <cell r="S7377">
            <v>40</v>
          </cell>
        </row>
        <row r="7378">
          <cell r="K7378">
            <v>-1.7457707102601554</v>
          </cell>
          <cell r="S7378">
            <v>40</v>
          </cell>
        </row>
        <row r="7379">
          <cell r="K7379">
            <v>-0.95771600831326076</v>
          </cell>
          <cell r="S7379">
            <v>40</v>
          </cell>
        </row>
        <row r="7380">
          <cell r="K7380">
            <v>-0.86536697294407194</v>
          </cell>
          <cell r="S7380">
            <v>40</v>
          </cell>
        </row>
        <row r="7381">
          <cell r="K7381">
            <v>-0.71523195278368046</v>
          </cell>
          <cell r="S7381">
            <v>40</v>
          </cell>
        </row>
        <row r="7382">
          <cell r="K7382">
            <v>-1.137155384574104</v>
          </cell>
          <cell r="S7382">
            <v>40</v>
          </cell>
        </row>
        <row r="7383">
          <cell r="K7383">
            <v>-0.85707266072190802</v>
          </cell>
          <cell r="S7383">
            <v>40</v>
          </cell>
        </row>
        <row r="7384">
          <cell r="K7384">
            <v>-0.70968646985868711</v>
          </cell>
          <cell r="S7384">
            <v>40</v>
          </cell>
        </row>
        <row r="7385">
          <cell r="K7385">
            <v>-1.026988702600222</v>
          </cell>
          <cell r="S7385">
            <v>40</v>
          </cell>
        </row>
        <row r="7386">
          <cell r="K7386">
            <v>-0.78663862748107438</v>
          </cell>
          <cell r="S7386">
            <v>40</v>
          </cell>
        </row>
        <row r="7387">
          <cell r="K7387">
            <v>2.2642244143658994</v>
          </cell>
          <cell r="S7387">
            <v>40</v>
          </cell>
        </row>
        <row r="7388">
          <cell r="K7388">
            <v>2.3145133047153204</v>
          </cell>
          <cell r="S7388">
            <v>40</v>
          </cell>
        </row>
        <row r="7389">
          <cell r="K7389">
            <v>-7.1616253400023757E-3</v>
          </cell>
          <cell r="S7389">
            <v>40</v>
          </cell>
        </row>
        <row r="7390">
          <cell r="K7390">
            <v>-8.2120585668830938E-3</v>
          </cell>
          <cell r="S7390">
            <v>40</v>
          </cell>
        </row>
        <row r="7391">
          <cell r="K7391">
            <v>-7.208898097280275E-3</v>
          </cell>
          <cell r="S7391">
            <v>40</v>
          </cell>
        </row>
        <row r="7392">
          <cell r="K7392">
            <v>-7.8690298012539742E-3</v>
          </cell>
          <cell r="S7392">
            <v>40</v>
          </cell>
        </row>
        <row r="7393">
          <cell r="K7393">
            <v>4.2336696054503635</v>
          </cell>
          <cell r="S7393">
            <v>40</v>
          </cell>
        </row>
        <row r="7394">
          <cell r="K7394">
            <v>0.66355866732290236</v>
          </cell>
          <cell r="S7394">
            <v>40</v>
          </cell>
        </row>
        <row r="7395">
          <cell r="K7395">
            <v>1.6691720352151351</v>
          </cell>
          <cell r="S7395">
            <v>40</v>
          </cell>
        </row>
        <row r="7396">
          <cell r="K7396">
            <v>0.65385731661870217</v>
          </cell>
          <cell r="S7396">
            <v>40</v>
          </cell>
        </row>
        <row r="7397">
          <cell r="K7397">
            <v>241.53175319923832</v>
          </cell>
          <cell r="S7397">
            <v>40</v>
          </cell>
        </row>
        <row r="7398">
          <cell r="K7398">
            <v>0.48991645905086328</v>
          </cell>
          <cell r="S7398">
            <v>40</v>
          </cell>
        </row>
        <row r="7399">
          <cell r="K7399">
            <v>0.33612222626477617</v>
          </cell>
          <cell r="S7399">
            <v>40</v>
          </cell>
        </row>
        <row r="7400">
          <cell r="K7400">
            <v>-0.93161831536666062</v>
          </cell>
          <cell r="S7400">
            <v>40</v>
          </cell>
        </row>
        <row r="7401">
          <cell r="K7401">
            <v>-0.92871824258661939</v>
          </cell>
          <cell r="S7401">
            <v>40</v>
          </cell>
        </row>
        <row r="7402">
          <cell r="K7402">
            <v>-1.0162292583964943</v>
          </cell>
          <cell r="S7402">
            <v>40</v>
          </cell>
        </row>
        <row r="7403">
          <cell r="K7403">
            <v>-0.97775655727684996</v>
          </cell>
          <cell r="S7403">
            <v>40</v>
          </cell>
        </row>
        <row r="7404">
          <cell r="K7404">
            <v>-1.7498127423065162</v>
          </cell>
          <cell r="S7404">
            <v>40</v>
          </cell>
        </row>
        <row r="7405">
          <cell r="K7405">
            <v>4.493890724420227E-2</v>
          </cell>
          <cell r="S7405">
            <v>40</v>
          </cell>
        </row>
        <row r="7406">
          <cell r="K7406">
            <v>-0.94940865880242853</v>
          </cell>
          <cell r="S7406">
            <v>40</v>
          </cell>
        </row>
        <row r="7407">
          <cell r="K7407">
            <v>-0.91596562081508848</v>
          </cell>
          <cell r="S7407">
            <v>40</v>
          </cell>
        </row>
        <row r="7408">
          <cell r="K7408">
            <v>-0.86704571169915567</v>
          </cell>
          <cell r="S7408">
            <v>40</v>
          </cell>
        </row>
        <row r="7409">
          <cell r="K7409">
            <v>-0.83844033212858404</v>
          </cell>
          <cell r="S7409">
            <v>40</v>
          </cell>
        </row>
        <row r="7410">
          <cell r="K7410">
            <v>-0.72426801511930816</v>
          </cell>
          <cell r="S7410">
            <v>40</v>
          </cell>
        </row>
        <row r="7411">
          <cell r="K7411">
            <v>-0.71611216321587601</v>
          </cell>
          <cell r="S7411">
            <v>40</v>
          </cell>
        </row>
        <row r="7412">
          <cell r="K7412">
            <v>-1.1329893080089559</v>
          </cell>
          <cell r="S7412">
            <v>40</v>
          </cell>
        </row>
        <row r="7413">
          <cell r="K7413">
            <v>-1.1417814669467117</v>
          </cell>
          <cell r="S7413">
            <v>40</v>
          </cell>
        </row>
        <row r="7414">
          <cell r="K7414">
            <v>-0.85568218092670834</v>
          </cell>
          <cell r="S7414">
            <v>40</v>
          </cell>
        </row>
        <row r="7415">
          <cell r="K7415">
            <v>-0.85605613009050641</v>
          </cell>
          <cell r="S7415">
            <v>40</v>
          </cell>
        </row>
        <row r="7416">
          <cell r="K7416">
            <v>-0.71572782495416576</v>
          </cell>
          <cell r="S7416">
            <v>40</v>
          </cell>
        </row>
        <row r="7417">
          <cell r="K7417">
            <v>-0.73696603276698724</v>
          </cell>
          <cell r="S7417">
            <v>40</v>
          </cell>
        </row>
        <row r="7418">
          <cell r="K7418">
            <v>-1.024572683338755</v>
          </cell>
          <cell r="S7418">
            <v>40</v>
          </cell>
        </row>
        <row r="7419">
          <cell r="K7419">
            <v>-0.39983962656759386</v>
          </cell>
          <cell r="S7419">
            <v>40</v>
          </cell>
        </row>
        <row r="7420">
          <cell r="K7420">
            <v>-0.78763863411406709</v>
          </cell>
          <cell r="S7420">
            <v>40</v>
          </cell>
        </row>
        <row r="7421">
          <cell r="K7421">
            <v>-6.5372884331706856E-3</v>
          </cell>
          <cell r="S7421">
            <v>40</v>
          </cell>
        </row>
        <row r="7422">
          <cell r="K7422">
            <v>0.51730574376859684</v>
          </cell>
          <cell r="S7422">
            <v>40</v>
          </cell>
        </row>
        <row r="7423">
          <cell r="K7423">
            <v>-5.4620041775647202E-3</v>
          </cell>
          <cell r="S7423">
            <v>40</v>
          </cell>
        </row>
        <row r="7424">
          <cell r="K7424">
            <v>2.6256902542282883</v>
          </cell>
          <cell r="S7424">
            <v>40</v>
          </cell>
        </row>
        <row r="7425">
          <cell r="K7425">
            <v>-0.95779364356241359</v>
          </cell>
          <cell r="S7425">
            <v>40</v>
          </cell>
        </row>
        <row r="7426">
          <cell r="K7426">
            <v>-7.3896249053633026E-3</v>
          </cell>
          <cell r="S7426">
            <v>40</v>
          </cell>
        </row>
        <row r="7427">
          <cell r="K7427">
            <v>-0.80835809098762268</v>
          </cell>
          <cell r="S7427">
            <v>40</v>
          </cell>
        </row>
        <row r="7428">
          <cell r="K7428">
            <v>-0.58444774684805045</v>
          </cell>
          <cell r="S7428">
            <v>40</v>
          </cell>
        </row>
        <row r="7429">
          <cell r="K7429">
            <v>3.460745446394619E-2</v>
          </cell>
          <cell r="S7429">
            <v>40</v>
          </cell>
        </row>
        <row r="7430">
          <cell r="K7430">
            <v>3.1803956962623028</v>
          </cell>
          <cell r="S7430">
            <v>40</v>
          </cell>
        </row>
        <row r="7431">
          <cell r="K7431">
            <v>-0.94234691530169101</v>
          </cell>
          <cell r="S7431">
            <v>40</v>
          </cell>
        </row>
        <row r="7432">
          <cell r="K7432">
            <v>-8.7084589941893581E-3</v>
          </cell>
          <cell r="S7432">
            <v>40</v>
          </cell>
        </row>
        <row r="7433">
          <cell r="K7433">
            <v>0.72169025527230801</v>
          </cell>
          <cell r="S7433">
            <v>40</v>
          </cell>
        </row>
        <row r="7434">
          <cell r="K7434">
            <v>6.9884597136414355</v>
          </cell>
          <cell r="S7434">
            <v>40</v>
          </cell>
        </row>
        <row r="7435">
          <cell r="K7435">
            <v>-8.6810244425827539E-4</v>
          </cell>
          <cell r="S7435">
            <v>40</v>
          </cell>
        </row>
        <row r="7436">
          <cell r="K7436">
            <v>1.644380173231502</v>
          </cell>
          <cell r="S7436">
            <v>40</v>
          </cell>
        </row>
        <row r="7437">
          <cell r="K7437">
            <v>1.7417699829963991</v>
          </cell>
          <cell r="S7437">
            <v>40</v>
          </cell>
        </row>
        <row r="7438">
          <cell r="K7438">
            <v>1.6745351348142288</v>
          </cell>
          <cell r="S7438">
            <v>40</v>
          </cell>
        </row>
        <row r="7439">
          <cell r="K7439">
            <v>-0.91620187674063591</v>
          </cell>
          <cell r="S7439">
            <v>40</v>
          </cell>
        </row>
        <row r="7440">
          <cell r="K7440">
            <v>-0.96924704683921536</v>
          </cell>
          <cell r="S7440">
            <v>40</v>
          </cell>
        </row>
        <row r="7441">
          <cell r="K7441">
            <v>4.2716597295004204E-2</v>
          </cell>
          <cell r="S7441">
            <v>40</v>
          </cell>
        </row>
        <row r="7442">
          <cell r="K7442">
            <v>-0.89591168541310384</v>
          </cell>
          <cell r="S7442">
            <v>40</v>
          </cell>
        </row>
        <row r="7443">
          <cell r="K7443">
            <v>-0.83510890316670927</v>
          </cell>
          <cell r="S7443">
            <v>40</v>
          </cell>
        </row>
        <row r="7444">
          <cell r="K7444">
            <v>-0.73323860816468578</v>
          </cell>
          <cell r="S7444">
            <v>40</v>
          </cell>
        </row>
        <row r="7445">
          <cell r="K7445">
            <v>-1.1358920367973449</v>
          </cell>
          <cell r="S7445">
            <v>40</v>
          </cell>
        </row>
        <row r="7446">
          <cell r="K7446">
            <v>-0.87472108250290859</v>
          </cell>
          <cell r="S7446">
            <v>40</v>
          </cell>
        </row>
        <row r="7447">
          <cell r="K7447">
            <v>-0.74172665443016006</v>
          </cell>
          <cell r="S7447">
            <v>40</v>
          </cell>
        </row>
        <row r="7448">
          <cell r="K7448">
            <v>-0.42790710726273312</v>
          </cell>
          <cell r="S7448">
            <v>40</v>
          </cell>
        </row>
        <row r="7449">
          <cell r="K7449">
            <v>-0.88317960755916403</v>
          </cell>
          <cell r="S7449">
            <v>40</v>
          </cell>
        </row>
        <row r="7450">
          <cell r="K7450">
            <v>-5.7553509376006978E-3</v>
          </cell>
          <cell r="S7450">
            <v>40</v>
          </cell>
        </row>
        <row r="7451">
          <cell r="K7451">
            <v>-0.95048784986700996</v>
          </cell>
          <cell r="S7451">
            <v>40</v>
          </cell>
        </row>
        <row r="7452">
          <cell r="K7452">
            <v>-0.8781012482505266</v>
          </cell>
          <cell r="S7452">
            <v>40</v>
          </cell>
        </row>
        <row r="7453">
          <cell r="K7453">
            <v>-5.4058741499972219E-3</v>
          </cell>
          <cell r="S7453">
            <v>40</v>
          </cell>
        </row>
        <row r="7454">
          <cell r="K7454">
            <v>-0.97259467846707759</v>
          </cell>
          <cell r="S7454">
            <v>40</v>
          </cell>
        </row>
        <row r="7455">
          <cell r="K7455">
            <v>-6.2431292670211587E-3</v>
          </cell>
          <cell r="S7455">
            <v>40</v>
          </cell>
        </row>
        <row r="7456">
          <cell r="K7456">
            <v>-0.25632140059081548</v>
          </cell>
          <cell r="S7456">
            <v>40</v>
          </cell>
        </row>
        <row r="7457">
          <cell r="K7457">
            <v>-0.80241687165519249</v>
          </cell>
          <cell r="S7457">
            <v>40</v>
          </cell>
        </row>
        <row r="7458">
          <cell r="K7458">
            <v>1.2821629773069279</v>
          </cell>
          <cell r="S7458">
            <v>40</v>
          </cell>
        </row>
        <row r="7459">
          <cell r="K7459">
            <v>1.4791130117136166</v>
          </cell>
          <cell r="S7459">
            <v>40</v>
          </cell>
        </row>
        <row r="7460">
          <cell r="K7460">
            <v>-0.90532300615517236</v>
          </cell>
          <cell r="S7460">
            <v>40</v>
          </cell>
        </row>
        <row r="7461">
          <cell r="K7461">
            <v>-0.95345969394304941</v>
          </cell>
          <cell r="S7461">
            <v>40</v>
          </cell>
        </row>
        <row r="7462">
          <cell r="K7462">
            <v>-0.95525654083549694</v>
          </cell>
          <cell r="S7462">
            <v>40</v>
          </cell>
        </row>
        <row r="7463">
          <cell r="K7463">
            <v>-0.85500034718597495</v>
          </cell>
          <cell r="S7463">
            <v>40</v>
          </cell>
        </row>
        <row r="7464">
          <cell r="K7464">
            <v>-0.85736812631125781</v>
          </cell>
          <cell r="S7464">
            <v>40</v>
          </cell>
        </row>
        <row r="7465">
          <cell r="K7465">
            <v>-0.91951034101584339</v>
          </cell>
          <cell r="S7465">
            <v>40</v>
          </cell>
        </row>
        <row r="7466">
          <cell r="K7466">
            <v>0.11825111364352384</v>
          </cell>
          <cell r="S7466">
            <v>40</v>
          </cell>
        </row>
        <row r="7467">
          <cell r="K7467">
            <v>5.3914070120621412E-5</v>
          </cell>
          <cell r="S7467">
            <v>40</v>
          </cell>
        </row>
        <row r="7468">
          <cell r="K7468">
            <v>-0.98185344564480848</v>
          </cell>
          <cell r="S7468">
            <v>40</v>
          </cell>
        </row>
        <row r="7469">
          <cell r="K7469">
            <v>-0.74590887262624128</v>
          </cell>
          <cell r="S7469">
            <v>40</v>
          </cell>
        </row>
        <row r="7470">
          <cell r="K7470">
            <v>1.4769102921563386</v>
          </cell>
          <cell r="S7470">
            <v>40</v>
          </cell>
        </row>
        <row r="7471">
          <cell r="K7471">
            <v>1.7047421553260498</v>
          </cell>
          <cell r="S7471">
            <v>40</v>
          </cell>
        </row>
        <row r="7472">
          <cell r="K7472">
            <v>0.10258358586697598</v>
          </cell>
          <cell r="S7472">
            <v>40</v>
          </cell>
        </row>
        <row r="7473">
          <cell r="K7473">
            <v>10.858026846725641</v>
          </cell>
          <cell r="S7473">
            <v>40</v>
          </cell>
        </row>
        <row r="7474">
          <cell r="K7474">
            <v>8.1466952181331749</v>
          </cell>
          <cell r="S7474">
            <v>40</v>
          </cell>
        </row>
        <row r="7475">
          <cell r="K7475">
            <v>0.58109563913627038</v>
          </cell>
          <cell r="S7475">
            <v>40</v>
          </cell>
        </row>
        <row r="7476">
          <cell r="K7476">
            <v>0.39510559457332067</v>
          </cell>
          <cell r="S7476">
            <v>40</v>
          </cell>
        </row>
        <row r="7477">
          <cell r="K7477">
            <v>-8.6882570347809579E-2</v>
          </cell>
          <cell r="S7477">
            <v>40</v>
          </cell>
        </row>
        <row r="7478">
          <cell r="K7478">
            <v>1.3518014681557169</v>
          </cell>
          <cell r="S7478">
            <v>40</v>
          </cell>
        </row>
        <row r="7479">
          <cell r="K7479">
            <v>1.4039564470410457</v>
          </cell>
          <cell r="S7479">
            <v>40</v>
          </cell>
        </row>
        <row r="7480">
          <cell r="K7480">
            <v>1.5796891965131727</v>
          </cell>
          <cell r="S7480">
            <v>40</v>
          </cell>
        </row>
        <row r="7481">
          <cell r="K7481">
            <v>-0.90147915337133555</v>
          </cell>
          <cell r="S7481">
            <v>40</v>
          </cell>
        </row>
        <row r="7482">
          <cell r="K7482">
            <v>-0.94420784176423789</v>
          </cell>
          <cell r="S7482">
            <v>40</v>
          </cell>
        </row>
        <row r="7483">
          <cell r="K7483">
            <v>-0.94837419592457961</v>
          </cell>
          <cell r="S7483">
            <v>40</v>
          </cell>
        </row>
        <row r="7484">
          <cell r="K7484">
            <v>0.17884424747284411</v>
          </cell>
          <cell r="S7484">
            <v>40</v>
          </cell>
        </row>
        <row r="7485">
          <cell r="K7485">
            <v>-0.82561383471120187</v>
          </cell>
          <cell r="S7485">
            <v>40</v>
          </cell>
        </row>
        <row r="7486">
          <cell r="K7486">
            <v>0.21912344723141219</v>
          </cell>
          <cell r="S7486">
            <v>40</v>
          </cell>
        </row>
        <row r="7487">
          <cell r="K7487">
            <v>-1.6255397998604982E-4</v>
          </cell>
          <cell r="S7487">
            <v>40</v>
          </cell>
        </row>
        <row r="7488">
          <cell r="K7488">
            <v>-0.94176942027167576</v>
          </cell>
          <cell r="S7488">
            <v>40</v>
          </cell>
        </row>
        <row r="7489">
          <cell r="K7489">
            <v>-0.12571907307037522</v>
          </cell>
          <cell r="S7489">
            <v>40</v>
          </cell>
        </row>
        <row r="7490">
          <cell r="K7490">
            <v>1.3179175569831845</v>
          </cell>
          <cell r="S7490">
            <v>40</v>
          </cell>
        </row>
        <row r="7491">
          <cell r="K7491">
            <v>-2.7198000270261949E-4</v>
          </cell>
          <cell r="S7491">
            <v>40</v>
          </cell>
        </row>
        <row r="7492">
          <cell r="K7492">
            <v>0.15483853801832581</v>
          </cell>
          <cell r="S7492">
            <v>40</v>
          </cell>
        </row>
        <row r="7493">
          <cell r="K7493">
            <v>-2.618391705745684E-4</v>
          </cell>
          <cell r="S7493">
            <v>40</v>
          </cell>
        </row>
        <row r="7494">
          <cell r="K7494">
            <v>6.3002612447434414</v>
          </cell>
          <cell r="S7494">
            <v>40</v>
          </cell>
        </row>
        <row r="7495">
          <cell r="K7495">
            <v>6134.4807654138094</v>
          </cell>
          <cell r="S7495">
            <v>40</v>
          </cell>
        </row>
        <row r="7496">
          <cell r="K7496">
            <v>0.32460303863945528</v>
          </cell>
          <cell r="S7496">
            <v>40</v>
          </cell>
        </row>
        <row r="7497">
          <cell r="K7497">
            <v>5.8407389961044647</v>
          </cell>
          <cell r="S7497">
            <v>40</v>
          </cell>
        </row>
        <row r="7498">
          <cell r="K7498">
            <v>-1.0885448210043231</v>
          </cell>
          <cell r="S7498">
            <v>40</v>
          </cell>
        </row>
        <row r="7499">
          <cell r="K7499">
            <v>1.3037994269754636</v>
          </cell>
          <cell r="S7499">
            <v>40</v>
          </cell>
        </row>
        <row r="7500">
          <cell r="K7500">
            <v>1.332388522856452</v>
          </cell>
          <cell r="S7500">
            <v>40</v>
          </cell>
        </row>
        <row r="7501">
          <cell r="K7501">
            <v>1.4687115559142716</v>
          </cell>
          <cell r="S7501">
            <v>40</v>
          </cell>
        </row>
        <row r="7502">
          <cell r="K7502">
            <v>-0.84485495339752381</v>
          </cell>
          <cell r="S7502">
            <v>40</v>
          </cell>
        </row>
        <row r="7503">
          <cell r="K7503">
            <v>-0.8781273056853639</v>
          </cell>
          <cell r="S7503">
            <v>40</v>
          </cell>
        </row>
        <row r="7504">
          <cell r="K7504">
            <v>-0.88224190222442489</v>
          </cell>
          <cell r="S7504">
            <v>40</v>
          </cell>
        </row>
        <row r="7505">
          <cell r="K7505">
            <v>3.6853663298183967</v>
          </cell>
          <cell r="S7505">
            <v>40</v>
          </cell>
        </row>
        <row r="7506">
          <cell r="K7506">
            <v>-0.80871629211584517</v>
          </cell>
          <cell r="S7506">
            <v>40</v>
          </cell>
        </row>
        <row r="7507">
          <cell r="K7507">
            <v>-0.82782408323839196</v>
          </cell>
          <cell r="S7507">
            <v>40</v>
          </cell>
        </row>
        <row r="7508">
          <cell r="K7508">
            <v>-0.97006887638023809</v>
          </cell>
          <cell r="S7508">
            <v>40</v>
          </cell>
        </row>
        <row r="7509">
          <cell r="K7509">
            <v>-0.88044053799447608</v>
          </cell>
          <cell r="S7509">
            <v>40</v>
          </cell>
        </row>
        <row r="7510">
          <cell r="K7510">
            <v>-0.8334535478434274</v>
          </cell>
          <cell r="S7510">
            <v>40</v>
          </cell>
        </row>
        <row r="7511">
          <cell r="K7511">
            <v>-0.75890785015819573</v>
          </cell>
          <cell r="S7511">
            <v>40</v>
          </cell>
        </row>
        <row r="7512">
          <cell r="K7512">
            <v>-0.96489120720295241</v>
          </cell>
          <cell r="S7512">
            <v>40</v>
          </cell>
        </row>
        <row r="7513">
          <cell r="K7513">
            <v>2.4645926484085368</v>
          </cell>
          <cell r="S7513">
            <v>40</v>
          </cell>
        </row>
        <row r="7514">
          <cell r="K7514">
            <v>-0.96664465037155956</v>
          </cell>
          <cell r="S7514">
            <v>40</v>
          </cell>
        </row>
        <row r="7515">
          <cell r="K7515">
            <v>2.6095330463623716</v>
          </cell>
          <cell r="S7515">
            <v>40</v>
          </cell>
        </row>
        <row r="7516">
          <cell r="K7516">
            <v>1.5520362697368459</v>
          </cell>
          <cell r="S7516">
            <v>40</v>
          </cell>
        </row>
        <row r="7517">
          <cell r="K7517">
            <v>-1.0508949079863075</v>
          </cell>
          <cell r="S7517">
            <v>40</v>
          </cell>
        </row>
        <row r="7518">
          <cell r="K7518">
            <v>133.09002708272331</v>
          </cell>
          <cell r="S7518">
            <v>40</v>
          </cell>
        </row>
        <row r="7519">
          <cell r="K7519">
            <v>33.370636817981115</v>
          </cell>
          <cell r="S7519">
            <v>40</v>
          </cell>
        </row>
        <row r="7520">
          <cell r="K7520">
            <v>-0.76635339904767263</v>
          </cell>
          <cell r="S7520">
            <v>40</v>
          </cell>
        </row>
        <row r="7521">
          <cell r="K7521">
            <v>1.2691219303723653</v>
          </cell>
          <cell r="S7521">
            <v>40</v>
          </cell>
        </row>
        <row r="7522">
          <cell r="K7522">
            <v>1.4163952750126088</v>
          </cell>
          <cell r="S7522">
            <v>40</v>
          </cell>
        </row>
        <row r="7523">
          <cell r="K7523">
            <v>-0.92652222002732187</v>
          </cell>
          <cell r="S7523">
            <v>40</v>
          </cell>
        </row>
        <row r="7524">
          <cell r="K7524">
            <v>-0.97015426944481065</v>
          </cell>
          <cell r="S7524">
            <v>40</v>
          </cell>
        </row>
        <row r="7525">
          <cell r="K7525">
            <v>0.79356761859030978</v>
          </cell>
          <cell r="S7525">
            <v>40</v>
          </cell>
        </row>
        <row r="7526">
          <cell r="K7526">
            <v>4.6892923368109534</v>
          </cell>
          <cell r="S7526">
            <v>40</v>
          </cell>
        </row>
        <row r="7527">
          <cell r="K7527">
            <v>-0.90335241826835677</v>
          </cell>
          <cell r="S7527">
            <v>40</v>
          </cell>
        </row>
        <row r="7528">
          <cell r="K7528">
            <v>-0.90668827432011811</v>
          </cell>
          <cell r="S7528">
            <v>40</v>
          </cell>
        </row>
        <row r="7529">
          <cell r="K7529">
            <v>0.15935831156579297</v>
          </cell>
          <cell r="S7529">
            <v>40</v>
          </cell>
        </row>
        <row r="7530">
          <cell r="K7530">
            <v>-0.94599776863771701</v>
          </cell>
          <cell r="S7530">
            <v>40</v>
          </cell>
        </row>
        <row r="7531">
          <cell r="K7531">
            <v>5.849237571117837</v>
          </cell>
          <cell r="S7531">
            <v>40</v>
          </cell>
        </row>
        <row r="7532">
          <cell r="K7532">
            <v>-0.78630734804363622</v>
          </cell>
          <cell r="S7532">
            <v>40</v>
          </cell>
        </row>
        <row r="7533">
          <cell r="K7533">
            <v>1.748531860383713</v>
          </cell>
          <cell r="S7533">
            <v>40</v>
          </cell>
        </row>
        <row r="7534">
          <cell r="K7534">
            <v>2.2113173618556576</v>
          </cell>
          <cell r="S7534">
            <v>40</v>
          </cell>
        </row>
        <row r="7535">
          <cell r="K7535">
            <v>1.6021575051991921</v>
          </cell>
          <cell r="S7535">
            <v>40</v>
          </cell>
        </row>
        <row r="7536">
          <cell r="K7536">
            <v>1677.1278655439305</v>
          </cell>
          <cell r="S7536">
            <v>40</v>
          </cell>
        </row>
        <row r="7537">
          <cell r="K7537">
            <v>2.9215846613390202</v>
          </cell>
          <cell r="S7537">
            <v>40</v>
          </cell>
        </row>
        <row r="7538">
          <cell r="K7538">
            <v>0.23507909978600192</v>
          </cell>
          <cell r="S7538">
            <v>40</v>
          </cell>
        </row>
        <row r="7539">
          <cell r="K7539">
            <v>3.0277387980384538</v>
          </cell>
          <cell r="S7539">
            <v>40</v>
          </cell>
        </row>
        <row r="7540">
          <cell r="K7540">
            <v>16434.052830720477</v>
          </cell>
          <cell r="S7540">
            <v>40</v>
          </cell>
        </row>
        <row r="7541">
          <cell r="K7541">
            <v>1.7745373584701216</v>
          </cell>
          <cell r="S7541">
            <v>40</v>
          </cell>
        </row>
        <row r="7542">
          <cell r="K7542">
            <v>1.7966891453271938</v>
          </cell>
          <cell r="S7542">
            <v>40</v>
          </cell>
        </row>
        <row r="7543">
          <cell r="K7543">
            <v>0.65779839034068599</v>
          </cell>
          <cell r="S7543">
            <v>40</v>
          </cell>
        </row>
        <row r="7544">
          <cell r="K7544">
            <v>-0.74480848075362527</v>
          </cell>
          <cell r="S7544">
            <v>40</v>
          </cell>
        </row>
        <row r="7545">
          <cell r="K7545">
            <v>-0.82268349972184585</v>
          </cell>
          <cell r="S7545">
            <v>40</v>
          </cell>
        </row>
        <row r="7546">
          <cell r="K7546">
            <v>-1.7705203702576437</v>
          </cell>
          <cell r="S7546">
            <v>40</v>
          </cell>
        </row>
        <row r="7547">
          <cell r="K7547">
            <v>-0.70194869177270336</v>
          </cell>
          <cell r="S7547">
            <v>40</v>
          </cell>
        </row>
        <row r="7548">
          <cell r="K7548">
            <v>-0.56003342154747793</v>
          </cell>
          <cell r="S7548">
            <v>40</v>
          </cell>
        </row>
        <row r="7549">
          <cell r="K7549">
            <v>0.3289890117865889</v>
          </cell>
          <cell r="S7549">
            <v>40</v>
          </cell>
        </row>
        <row r="7550">
          <cell r="K7550">
            <v>-2.1628787940208231E-3</v>
          </cell>
          <cell r="S7550">
            <v>40</v>
          </cell>
        </row>
        <row r="7551">
          <cell r="K7551">
            <v>-0.62033481848065619</v>
          </cell>
          <cell r="S7551">
            <v>40</v>
          </cell>
        </row>
        <row r="7552">
          <cell r="K7552">
            <v>-0.47405183658550837</v>
          </cell>
          <cell r="S7552">
            <v>40</v>
          </cell>
        </row>
        <row r="7553">
          <cell r="K7553">
            <v>-0.81781379616919414</v>
          </cell>
          <cell r="S7553">
            <v>40</v>
          </cell>
        </row>
        <row r="7554">
          <cell r="K7554">
            <v>3.6946745574093836</v>
          </cell>
          <cell r="S7554">
            <v>40</v>
          </cell>
        </row>
        <row r="7555">
          <cell r="K7555">
            <v>-0.32392009408358807</v>
          </cell>
          <cell r="S7555">
            <v>40</v>
          </cell>
        </row>
        <row r="7556">
          <cell r="K7556">
            <v>-0.78668106142847549</v>
          </cell>
          <cell r="S7556">
            <v>40</v>
          </cell>
        </row>
        <row r="7557">
          <cell r="K7557">
            <v>-7.2966242843021103E-3</v>
          </cell>
          <cell r="S7557">
            <v>40</v>
          </cell>
        </row>
        <row r="7558">
          <cell r="K7558">
            <v>-0.23149606133677342</v>
          </cell>
          <cell r="S7558">
            <v>40</v>
          </cell>
        </row>
        <row r="7559">
          <cell r="K7559">
            <v>-5.8274850027185991E-3</v>
          </cell>
          <cell r="S7559">
            <v>40</v>
          </cell>
        </row>
        <row r="7560">
          <cell r="K7560">
            <v>-6.2057204237915359E-2</v>
          </cell>
          <cell r="S7560">
            <v>40</v>
          </cell>
        </row>
        <row r="7561">
          <cell r="K7561">
            <v>-1.1171057681313778E-2</v>
          </cell>
          <cell r="S7561">
            <v>40</v>
          </cell>
        </row>
        <row r="7562">
          <cell r="K7562">
            <v>1.7446606707765977</v>
          </cell>
          <cell r="S7562">
            <v>40</v>
          </cell>
        </row>
        <row r="7563">
          <cell r="K7563">
            <v>1.721510165562758</v>
          </cell>
          <cell r="S7563">
            <v>40</v>
          </cell>
        </row>
        <row r="7564">
          <cell r="K7564">
            <v>1.7894849994151958</v>
          </cell>
          <cell r="S7564">
            <v>40</v>
          </cell>
        </row>
        <row r="7565">
          <cell r="K7565">
            <v>1.7524731606363235</v>
          </cell>
          <cell r="S7565">
            <v>40</v>
          </cell>
        </row>
        <row r="7566">
          <cell r="K7566">
            <v>0.66016018139829558</v>
          </cell>
          <cell r="S7566">
            <v>40</v>
          </cell>
        </row>
        <row r="7567">
          <cell r="K7567">
            <v>1.7226885270366239</v>
          </cell>
          <cell r="S7567">
            <v>40</v>
          </cell>
        </row>
        <row r="7568">
          <cell r="K7568">
            <v>-0.75228724926226409</v>
          </cell>
          <cell r="S7568">
            <v>40</v>
          </cell>
        </row>
        <row r="7569">
          <cell r="K7569">
            <v>0.43970743285034497</v>
          </cell>
          <cell r="S7569">
            <v>40</v>
          </cell>
        </row>
        <row r="7570">
          <cell r="K7570">
            <v>-0.83599106948465862</v>
          </cell>
          <cell r="S7570">
            <v>40</v>
          </cell>
        </row>
        <row r="7571">
          <cell r="K7571">
            <v>-0.80486984078187618</v>
          </cell>
          <cell r="S7571">
            <v>40</v>
          </cell>
        </row>
        <row r="7572">
          <cell r="K7572">
            <v>-1.7697238227531622</v>
          </cell>
          <cell r="S7572">
            <v>40</v>
          </cell>
        </row>
        <row r="7573">
          <cell r="K7573">
            <v>-1.7640600029338025</v>
          </cell>
          <cell r="S7573">
            <v>40</v>
          </cell>
        </row>
        <row r="7574">
          <cell r="K7574">
            <v>-0.70138433181713233</v>
          </cell>
          <cell r="S7574">
            <v>40</v>
          </cell>
        </row>
        <row r="7575">
          <cell r="K7575">
            <v>-0.67220271691129585</v>
          </cell>
          <cell r="S7575">
            <v>40</v>
          </cell>
        </row>
        <row r="7576">
          <cell r="K7576">
            <v>-0.56277729706819912</v>
          </cell>
          <cell r="S7576">
            <v>40</v>
          </cell>
        </row>
        <row r="7577">
          <cell r="K7577">
            <v>-0.55325237655530302</v>
          </cell>
          <cell r="S7577">
            <v>40</v>
          </cell>
        </row>
        <row r="7578">
          <cell r="K7578">
            <v>0.33473581151227455</v>
          </cell>
          <cell r="S7578">
            <v>40</v>
          </cell>
        </row>
        <row r="7579">
          <cell r="K7579">
            <v>-0.48474636523089282</v>
          </cell>
          <cell r="S7579">
            <v>40</v>
          </cell>
        </row>
        <row r="7580">
          <cell r="K7580">
            <v>-2.0209466844035686E-3</v>
          </cell>
          <cell r="S7580">
            <v>40</v>
          </cell>
        </row>
        <row r="7581">
          <cell r="K7581">
            <v>-5.3536809045107723E-3</v>
          </cell>
          <cell r="S7581">
            <v>40</v>
          </cell>
        </row>
        <row r="7582">
          <cell r="K7582">
            <v>-0.6206641657616383</v>
          </cell>
          <cell r="S7582">
            <v>40</v>
          </cell>
        </row>
        <row r="7583">
          <cell r="K7583">
            <v>-0.63037332914966482</v>
          </cell>
          <cell r="S7583">
            <v>40</v>
          </cell>
        </row>
        <row r="7584">
          <cell r="K7584">
            <v>-0.47867364494997078</v>
          </cell>
          <cell r="S7584">
            <v>40</v>
          </cell>
        </row>
        <row r="7585">
          <cell r="K7585">
            <v>-0.52110615235388269</v>
          </cell>
          <cell r="S7585">
            <v>40</v>
          </cell>
        </row>
        <row r="7586">
          <cell r="K7586">
            <v>-0.82328159563502989</v>
          </cell>
          <cell r="S7586">
            <v>40</v>
          </cell>
        </row>
        <row r="7587">
          <cell r="K7587">
            <v>-0.72846009497756581</v>
          </cell>
          <cell r="S7587">
            <v>40</v>
          </cell>
        </row>
        <row r="7588">
          <cell r="K7588">
            <v>3.8230989362674901</v>
          </cell>
          <cell r="S7588">
            <v>40</v>
          </cell>
        </row>
        <row r="7589">
          <cell r="K7589">
            <v>-5.2508594808263094E-3</v>
          </cell>
          <cell r="S7589">
            <v>40</v>
          </cell>
        </row>
        <row r="7590">
          <cell r="K7590">
            <v>-0.3410081965385916</v>
          </cell>
          <cell r="S7590">
            <v>40</v>
          </cell>
        </row>
        <row r="7591">
          <cell r="K7591">
            <v>-3.7908607360933083E-3</v>
          </cell>
          <cell r="S7591">
            <v>40</v>
          </cell>
        </row>
        <row r="7592">
          <cell r="K7592">
            <v>-0.84956562214778475</v>
          </cell>
          <cell r="S7592">
            <v>40</v>
          </cell>
        </row>
        <row r="7593">
          <cell r="K7593">
            <v>-0.8276147492597391</v>
          </cell>
          <cell r="S7593">
            <v>40</v>
          </cell>
        </row>
        <row r="7594">
          <cell r="K7594">
            <v>-7.1114189587631223E-3</v>
          </cell>
          <cell r="S7594">
            <v>40</v>
          </cell>
        </row>
        <row r="7595">
          <cell r="K7595">
            <v>4.3192081445254937E-2</v>
          </cell>
          <cell r="S7595">
            <v>40</v>
          </cell>
        </row>
        <row r="7596">
          <cell r="K7596">
            <v>0.84534770835107342</v>
          </cell>
          <cell r="S7596">
            <v>40</v>
          </cell>
        </row>
        <row r="7597">
          <cell r="K7597">
            <v>-0.611291012229772</v>
          </cell>
          <cell r="S7597">
            <v>40</v>
          </cell>
        </row>
        <row r="7598">
          <cell r="K7598">
            <v>-6.0792489268521131E-3</v>
          </cell>
          <cell r="S7598">
            <v>40</v>
          </cell>
        </row>
        <row r="7599">
          <cell r="K7599">
            <v>-4.5182332188503527E-3</v>
          </cell>
          <cell r="S7599">
            <v>40</v>
          </cell>
        </row>
        <row r="7600">
          <cell r="K7600">
            <v>-0.10622560365265016</v>
          </cell>
          <cell r="S7600">
            <v>40</v>
          </cell>
        </row>
        <row r="7601">
          <cell r="K7601">
            <v>-0.58763496712292218</v>
          </cell>
          <cell r="S7601">
            <v>40</v>
          </cell>
        </row>
        <row r="7602">
          <cell r="K7602">
            <v>-9.8359216446017843E-3</v>
          </cell>
          <cell r="S7602">
            <v>40</v>
          </cell>
        </row>
        <row r="7603">
          <cell r="K7603">
            <v>0.30616116930770337</v>
          </cell>
          <cell r="S7603">
            <v>40</v>
          </cell>
        </row>
        <row r="7604">
          <cell r="K7604">
            <v>1.7065094781592207</v>
          </cell>
          <cell r="S7604">
            <v>40</v>
          </cell>
        </row>
        <row r="7605">
          <cell r="K7605">
            <v>1.7281099577187116</v>
          </cell>
          <cell r="S7605">
            <v>40</v>
          </cell>
        </row>
        <row r="7606">
          <cell r="K7606">
            <v>1.6479714118954132</v>
          </cell>
          <cell r="S7606">
            <v>40</v>
          </cell>
        </row>
        <row r="7607">
          <cell r="K7607">
            <v>0.44033942040414292</v>
          </cell>
          <cell r="S7607">
            <v>40</v>
          </cell>
        </row>
        <row r="7608">
          <cell r="K7608">
            <v>-0.81624080962005263</v>
          </cell>
          <cell r="S7608">
            <v>40</v>
          </cell>
        </row>
        <row r="7609">
          <cell r="K7609">
            <v>-1.7650686038389667</v>
          </cell>
          <cell r="S7609">
            <v>40</v>
          </cell>
        </row>
        <row r="7610">
          <cell r="K7610">
            <v>-0.67131582950978053</v>
          </cell>
          <cell r="S7610">
            <v>40</v>
          </cell>
        </row>
        <row r="7611">
          <cell r="K7611">
            <v>-0.56854609843346338</v>
          </cell>
          <cell r="S7611">
            <v>40</v>
          </cell>
        </row>
        <row r="7612">
          <cell r="K7612">
            <v>-0.49737900288458453</v>
          </cell>
          <cell r="S7612">
            <v>40</v>
          </cell>
        </row>
        <row r="7613">
          <cell r="K7613">
            <v>-4.979582869017206E-3</v>
          </cell>
          <cell r="S7613">
            <v>40</v>
          </cell>
        </row>
        <row r="7614">
          <cell r="K7614">
            <v>-0.64961189673466269</v>
          </cell>
          <cell r="S7614">
            <v>40</v>
          </cell>
        </row>
        <row r="7615">
          <cell r="K7615">
            <v>-0.52727010438108579</v>
          </cell>
          <cell r="S7615">
            <v>40</v>
          </cell>
        </row>
        <row r="7616">
          <cell r="K7616">
            <v>-0.72478103844198916</v>
          </cell>
          <cell r="S7616">
            <v>40</v>
          </cell>
        </row>
        <row r="7617">
          <cell r="K7617">
            <v>-4.9739487718562991E-3</v>
          </cell>
          <cell r="S7617">
            <v>40</v>
          </cell>
        </row>
        <row r="7618">
          <cell r="K7618">
            <v>-3.7149578136409719E-3</v>
          </cell>
          <cell r="S7618">
            <v>40</v>
          </cell>
        </row>
        <row r="7619">
          <cell r="K7619">
            <v>-0.79821620926797121</v>
          </cell>
          <cell r="S7619">
            <v>40</v>
          </cell>
        </row>
        <row r="7620">
          <cell r="K7620">
            <v>-0.64589273787401391</v>
          </cell>
          <cell r="S7620">
            <v>40</v>
          </cell>
        </row>
        <row r="7621">
          <cell r="K7621">
            <v>1.2491052450263591</v>
          </cell>
          <cell r="S7621">
            <v>40</v>
          </cell>
        </row>
        <row r="7622">
          <cell r="K7622">
            <v>-0.7722268309380953</v>
          </cell>
          <cell r="S7622">
            <v>40</v>
          </cell>
        </row>
        <row r="7623">
          <cell r="K7623">
            <v>-0.64345553403689404</v>
          </cell>
          <cell r="S7623">
            <v>40</v>
          </cell>
        </row>
        <row r="7624">
          <cell r="K7624">
            <v>6.5717785896255029E-2</v>
          </cell>
          <cell r="S7624">
            <v>40</v>
          </cell>
        </row>
        <row r="7625">
          <cell r="K7625">
            <v>8365.8503787658192</v>
          </cell>
          <cell r="S7625">
            <v>40</v>
          </cell>
        </row>
        <row r="7626">
          <cell r="K7626">
            <v>532.19149674787616</v>
          </cell>
          <cell r="S7626">
            <v>40</v>
          </cell>
        </row>
        <row r="7627">
          <cell r="K7627">
            <v>1.361305362178838</v>
          </cell>
          <cell r="S7627">
            <v>40</v>
          </cell>
        </row>
        <row r="7628">
          <cell r="K7628">
            <v>-1.0253634197177748</v>
          </cell>
          <cell r="S7628">
            <v>40</v>
          </cell>
        </row>
        <row r="7629">
          <cell r="K7629">
            <v>-1.0401813949579652</v>
          </cell>
          <cell r="S7629">
            <v>40</v>
          </cell>
        </row>
        <row r="7630">
          <cell r="K7630">
            <v>6.4989756498568094E-4</v>
          </cell>
          <cell r="S7630">
            <v>40</v>
          </cell>
        </row>
        <row r="7631">
          <cell r="K7631">
            <v>-0.94364786784422627</v>
          </cell>
          <cell r="S7631">
            <v>40</v>
          </cell>
        </row>
        <row r="7632">
          <cell r="K7632">
            <v>0.52271288910306046</v>
          </cell>
          <cell r="S7632">
            <v>40</v>
          </cell>
        </row>
        <row r="7633">
          <cell r="K7633">
            <v>0.43792992564281291</v>
          </cell>
          <cell r="S7633">
            <v>40</v>
          </cell>
        </row>
        <row r="7634">
          <cell r="K7634">
            <v>-1.1450055570185917</v>
          </cell>
          <cell r="S7634">
            <v>40</v>
          </cell>
        </row>
        <row r="7635">
          <cell r="K7635">
            <v>-1.1002802300838135</v>
          </cell>
          <cell r="S7635">
            <v>40</v>
          </cell>
        </row>
        <row r="7636">
          <cell r="K7636">
            <v>-1.0362252554932432</v>
          </cell>
          <cell r="S7636">
            <v>40</v>
          </cell>
        </row>
        <row r="7637">
          <cell r="K7637">
            <v>-0.89496951246416367</v>
          </cell>
          <cell r="S7637">
            <v>40</v>
          </cell>
        </row>
        <row r="7638">
          <cell r="K7638">
            <v>-1.1577386938899719</v>
          </cell>
          <cell r="S7638">
            <v>40</v>
          </cell>
        </row>
        <row r="7639">
          <cell r="K7639">
            <v>-1.9998005937496601E-4</v>
          </cell>
          <cell r="S7639">
            <v>40</v>
          </cell>
        </row>
        <row r="7640">
          <cell r="K7640">
            <v>-1.156169424532099</v>
          </cell>
          <cell r="S7640">
            <v>40</v>
          </cell>
        </row>
        <row r="7641">
          <cell r="K7641">
            <v>0.54833225865048985</v>
          </cell>
          <cell r="S7641">
            <v>40</v>
          </cell>
        </row>
        <row r="7642">
          <cell r="K7642">
            <v>0.25818774798663918</v>
          </cell>
          <cell r="S7642">
            <v>40</v>
          </cell>
        </row>
        <row r="7643">
          <cell r="K7643">
            <v>-1.2793514750786354</v>
          </cell>
          <cell r="S7643">
            <v>40</v>
          </cell>
        </row>
        <row r="7644">
          <cell r="K7644">
            <v>7.1078596627374804</v>
          </cell>
          <cell r="S7644">
            <v>40</v>
          </cell>
        </row>
        <row r="7645">
          <cell r="K7645">
            <v>-0.16079205734397545</v>
          </cell>
          <cell r="S7645">
            <v>39</v>
          </cell>
        </row>
        <row r="7646">
          <cell r="K7646">
            <v>12.010661702084208</v>
          </cell>
          <cell r="S7646">
            <v>40</v>
          </cell>
        </row>
        <row r="7647">
          <cell r="K7647">
            <v>13.438969037424165</v>
          </cell>
          <cell r="S7647">
            <v>40</v>
          </cell>
        </row>
        <row r="7648">
          <cell r="K7648">
            <v>11.364513347078146</v>
          </cell>
          <cell r="S7648">
            <v>40</v>
          </cell>
        </row>
        <row r="7649">
          <cell r="K7649">
            <v>8.8106447679118557E-2</v>
          </cell>
          <cell r="S7649">
            <v>40</v>
          </cell>
        </row>
        <row r="7650">
          <cell r="K7650">
            <v>0.31542327887305954</v>
          </cell>
          <cell r="S7650">
            <v>40</v>
          </cell>
        </row>
        <row r="7651">
          <cell r="K7651">
            <v>-0.97689387984120002</v>
          </cell>
          <cell r="S7651">
            <v>40</v>
          </cell>
        </row>
        <row r="7652">
          <cell r="K7652">
            <v>0.11572550101184274</v>
          </cell>
          <cell r="S7652">
            <v>40</v>
          </cell>
        </row>
        <row r="7653">
          <cell r="K7653">
            <v>0.15363154527258024</v>
          </cell>
          <cell r="S7653">
            <v>40</v>
          </cell>
        </row>
        <row r="7654">
          <cell r="K7654">
            <v>0.19174965346422621</v>
          </cell>
          <cell r="S7654">
            <v>40</v>
          </cell>
        </row>
        <row r="7655">
          <cell r="K7655">
            <v>-1.1217148671295085</v>
          </cell>
          <cell r="S7655">
            <v>40</v>
          </cell>
        </row>
        <row r="7656">
          <cell r="K7656">
            <v>-0.98042818288997458</v>
          </cell>
          <cell r="S7656">
            <v>40</v>
          </cell>
        </row>
        <row r="7657">
          <cell r="K7657">
            <v>0.10850375718054972</v>
          </cell>
          <cell r="S7657">
            <v>40</v>
          </cell>
        </row>
        <row r="7658">
          <cell r="K7658">
            <v>920.02837610843585</v>
          </cell>
          <cell r="S7658">
            <v>40</v>
          </cell>
        </row>
        <row r="7659">
          <cell r="K7659">
            <v>-1.0477633566649964</v>
          </cell>
          <cell r="S7659">
            <v>40</v>
          </cell>
        </row>
        <row r="7660">
          <cell r="K7660">
            <v>-1.0342796326945696</v>
          </cell>
          <cell r="S7660">
            <v>40</v>
          </cell>
        </row>
        <row r="7661">
          <cell r="K7661">
            <v>-1.0594029581191404</v>
          </cell>
          <cell r="S7661">
            <v>40</v>
          </cell>
        </row>
        <row r="7662">
          <cell r="K7662">
            <v>-0.33320188614244045</v>
          </cell>
          <cell r="S7662">
            <v>40</v>
          </cell>
        </row>
        <row r="7663">
          <cell r="K7663">
            <v>-0.12401249933124037</v>
          </cell>
          <cell r="S7663">
            <v>40</v>
          </cell>
        </row>
        <row r="7664">
          <cell r="K7664">
            <v>-2.9731546351042875E-4</v>
          </cell>
          <cell r="S7664">
            <v>40</v>
          </cell>
        </row>
        <row r="7665">
          <cell r="K7665">
            <v>-6.2222108554782565E-2</v>
          </cell>
          <cell r="S7665">
            <v>40</v>
          </cell>
        </row>
        <row r="7666">
          <cell r="K7666">
            <v>2.5647204807118462E-2</v>
          </cell>
          <cell r="S7666">
            <v>39</v>
          </cell>
        </row>
        <row r="7667">
          <cell r="K7667">
            <v>1.3491594151905704</v>
          </cell>
          <cell r="S7667">
            <v>40</v>
          </cell>
        </row>
        <row r="7668">
          <cell r="K7668">
            <v>9.446973191786725</v>
          </cell>
          <cell r="S7668">
            <v>40</v>
          </cell>
        </row>
        <row r="7669">
          <cell r="K7669">
            <v>263.661663723667</v>
          </cell>
          <cell r="S7669">
            <v>40</v>
          </cell>
        </row>
        <row r="7670">
          <cell r="K7670">
            <v>3.6004430629430422</v>
          </cell>
          <cell r="S7670">
            <v>40</v>
          </cell>
        </row>
        <row r="7671">
          <cell r="K7671">
            <v>-0.97702472131061302</v>
          </cell>
          <cell r="S7671">
            <v>40</v>
          </cell>
        </row>
        <row r="7672">
          <cell r="K7672">
            <v>-0.96121920271873418</v>
          </cell>
          <cell r="S7672">
            <v>40</v>
          </cell>
        </row>
        <row r="7673">
          <cell r="K7673">
            <v>-0.91065671462676501</v>
          </cell>
          <cell r="S7673">
            <v>40</v>
          </cell>
        </row>
        <row r="7674">
          <cell r="K7674">
            <v>0.17370978899014644</v>
          </cell>
          <cell r="S7674">
            <v>40</v>
          </cell>
        </row>
        <row r="7675">
          <cell r="K7675">
            <v>-0.91834919740862941</v>
          </cell>
          <cell r="S7675">
            <v>40</v>
          </cell>
        </row>
        <row r="7676">
          <cell r="K7676">
            <v>-1.0838289517089548</v>
          </cell>
          <cell r="S7676">
            <v>40</v>
          </cell>
        </row>
        <row r="7677">
          <cell r="K7677">
            <v>-0.96377736825201255</v>
          </cell>
          <cell r="S7677">
            <v>40</v>
          </cell>
        </row>
        <row r="7678">
          <cell r="K7678">
            <v>6.0232458704876833E-2</v>
          </cell>
          <cell r="S7678">
            <v>40</v>
          </cell>
        </row>
        <row r="7679">
          <cell r="K7679">
            <v>10.705361757598865</v>
          </cell>
          <cell r="S7679">
            <v>40</v>
          </cell>
        </row>
        <row r="7680">
          <cell r="K7680">
            <v>-1.0238283433072215</v>
          </cell>
          <cell r="S7680">
            <v>40</v>
          </cell>
        </row>
        <row r="7681">
          <cell r="K7681">
            <v>41.209938671653227</v>
          </cell>
          <cell r="S7681">
            <v>40</v>
          </cell>
        </row>
        <row r="7682">
          <cell r="K7682">
            <v>-2.7777889991740856E-4</v>
          </cell>
          <cell r="S7682">
            <v>40</v>
          </cell>
        </row>
        <row r="7683">
          <cell r="K7683">
            <v>-1.0510265689799783</v>
          </cell>
          <cell r="S7683">
            <v>40</v>
          </cell>
        </row>
        <row r="7684">
          <cell r="K7684">
            <v>-0.25126470104778048</v>
          </cell>
          <cell r="S7684">
            <v>40</v>
          </cell>
        </row>
        <row r="7685">
          <cell r="K7685">
            <v>31.096631434549113</v>
          </cell>
          <cell r="S7685">
            <v>40</v>
          </cell>
        </row>
        <row r="7686">
          <cell r="K7686">
            <v>2.9648684856673571</v>
          </cell>
          <cell r="S7686">
            <v>40</v>
          </cell>
        </row>
        <row r="7687">
          <cell r="K7687">
            <v>4.0669937728010739</v>
          </cell>
          <cell r="S7687">
            <v>40</v>
          </cell>
        </row>
        <row r="7688">
          <cell r="K7688">
            <v>10.698700468589111</v>
          </cell>
          <cell r="S7688">
            <v>40</v>
          </cell>
        </row>
        <row r="7689">
          <cell r="K7689">
            <v>8.9569232471371247</v>
          </cell>
          <cell r="S7689">
            <v>40</v>
          </cell>
        </row>
        <row r="7690">
          <cell r="K7690">
            <v>1.3768650195207917</v>
          </cell>
          <cell r="S7690">
            <v>40</v>
          </cell>
        </row>
        <row r="7691">
          <cell r="K7691">
            <v>-1.0618750269588635</v>
          </cell>
          <cell r="S7691">
            <v>40</v>
          </cell>
        </row>
        <row r="7692">
          <cell r="K7692">
            <v>6.6525684508724858E-4</v>
          </cell>
          <cell r="S7692">
            <v>40</v>
          </cell>
        </row>
        <row r="7693">
          <cell r="K7693">
            <v>0.76596888207565683</v>
          </cell>
          <cell r="S7693">
            <v>40</v>
          </cell>
        </row>
        <row r="7694">
          <cell r="K7694">
            <v>-1.0045358952572523</v>
          </cell>
          <cell r="S7694">
            <v>40</v>
          </cell>
        </row>
        <row r="7695">
          <cell r="K7695">
            <v>-1.0143442014599875</v>
          </cell>
          <cell r="S7695">
            <v>40</v>
          </cell>
        </row>
        <row r="7696">
          <cell r="K7696">
            <v>-1.0145633107563918</v>
          </cell>
          <cell r="S7696">
            <v>40</v>
          </cell>
        </row>
        <row r="7697">
          <cell r="K7697">
            <v>-1.1808825649522623</v>
          </cell>
          <cell r="S7697">
            <v>40</v>
          </cell>
        </row>
        <row r="7698">
          <cell r="K7698">
            <v>-1.0383473055141259</v>
          </cell>
          <cell r="S7698">
            <v>40</v>
          </cell>
        </row>
        <row r="7699">
          <cell r="K7699">
            <v>-1.0076913375670795</v>
          </cell>
          <cell r="S7699">
            <v>40</v>
          </cell>
        </row>
        <row r="7700">
          <cell r="K7700">
            <v>822.97798860613455</v>
          </cell>
          <cell r="S7700">
            <v>40</v>
          </cell>
        </row>
        <row r="7701">
          <cell r="K7701">
            <v>0.49215493268536636</v>
          </cell>
          <cell r="S7701">
            <v>40</v>
          </cell>
        </row>
        <row r="7702">
          <cell r="K7702">
            <v>0.28886706315541122</v>
          </cell>
          <cell r="S7702">
            <v>40</v>
          </cell>
        </row>
        <row r="7703">
          <cell r="K7703">
            <v>-1.0519185655722927</v>
          </cell>
          <cell r="S7703">
            <v>40</v>
          </cell>
        </row>
        <row r="7704">
          <cell r="K7704">
            <v>0.39704267384249731</v>
          </cell>
          <cell r="S7704">
            <v>40</v>
          </cell>
        </row>
        <row r="7705">
          <cell r="K7705">
            <v>2.3606808047861838</v>
          </cell>
          <cell r="S7705">
            <v>40</v>
          </cell>
        </row>
        <row r="7706">
          <cell r="K7706">
            <v>1.3139138949333402</v>
          </cell>
          <cell r="S7706">
            <v>40</v>
          </cell>
        </row>
        <row r="7707">
          <cell r="K7707">
            <v>1.4980640349065766</v>
          </cell>
          <cell r="S7707">
            <v>40</v>
          </cell>
        </row>
        <row r="7708">
          <cell r="K7708">
            <v>1.4564635450443268</v>
          </cell>
          <cell r="S7708">
            <v>40</v>
          </cell>
        </row>
        <row r="7709">
          <cell r="K7709">
            <v>-1.1224654126312166</v>
          </cell>
          <cell r="S7709">
            <v>40</v>
          </cell>
        </row>
        <row r="7710">
          <cell r="K7710">
            <v>-0.92244387630956215</v>
          </cell>
          <cell r="S7710">
            <v>40</v>
          </cell>
        </row>
        <row r="7711">
          <cell r="K7711">
            <v>-1.7529397779826659E-3</v>
          </cell>
          <cell r="S7711">
            <v>40</v>
          </cell>
        </row>
        <row r="7712">
          <cell r="K7712">
            <v>-1.9216562041418177</v>
          </cell>
          <cell r="S7712">
            <v>40</v>
          </cell>
        </row>
        <row r="7713">
          <cell r="K7713">
            <v>0.51223838146971712</v>
          </cell>
          <cell r="S7713">
            <v>40</v>
          </cell>
        </row>
        <row r="7714">
          <cell r="K7714">
            <v>0.53238047693825674</v>
          </cell>
          <cell r="S7714">
            <v>40</v>
          </cell>
        </row>
        <row r="7715">
          <cell r="K7715">
            <v>-1.0379237595411048</v>
          </cell>
          <cell r="S7715">
            <v>40</v>
          </cell>
        </row>
        <row r="7716">
          <cell r="K7716">
            <v>-0.92010025741569723</v>
          </cell>
          <cell r="S7716">
            <v>40</v>
          </cell>
        </row>
        <row r="7717">
          <cell r="K7717">
            <v>-0.87809180467270309</v>
          </cell>
          <cell r="S7717">
            <v>40</v>
          </cell>
        </row>
        <row r="7718">
          <cell r="K7718">
            <v>-1.2610270131493246</v>
          </cell>
          <cell r="S7718">
            <v>40</v>
          </cell>
        </row>
        <row r="7719">
          <cell r="K7719">
            <v>-0.89124290379006477</v>
          </cell>
          <cell r="S7719">
            <v>40</v>
          </cell>
        </row>
        <row r="7720">
          <cell r="K7720">
            <v>-0.73323210750964951</v>
          </cell>
          <cell r="S7720">
            <v>40</v>
          </cell>
        </row>
        <row r="7721">
          <cell r="K7721">
            <v>-1.1310372185719002</v>
          </cell>
          <cell r="S7721">
            <v>40</v>
          </cell>
        </row>
        <row r="7722">
          <cell r="K7722">
            <v>2.8891039456874474</v>
          </cell>
          <cell r="S7722">
            <v>40</v>
          </cell>
        </row>
        <row r="7723">
          <cell r="K7723">
            <v>0.53006232436572154</v>
          </cell>
          <cell r="S7723">
            <v>40</v>
          </cell>
        </row>
        <row r="7724">
          <cell r="K7724">
            <v>6.1364222667213415</v>
          </cell>
          <cell r="S7724">
            <v>40</v>
          </cell>
        </row>
        <row r="7725">
          <cell r="K7725">
            <v>-0.53843153251653963</v>
          </cell>
          <cell r="S7725">
            <v>40</v>
          </cell>
        </row>
        <row r="7726">
          <cell r="K7726">
            <v>-1.2820196678819418E-2</v>
          </cell>
          <cell r="S7726">
            <v>40</v>
          </cell>
        </row>
        <row r="7727">
          <cell r="K7727">
            <v>-9.4989824897298795E-3</v>
          </cell>
          <cell r="S7727">
            <v>40</v>
          </cell>
        </row>
        <row r="7728">
          <cell r="K7728">
            <v>-1.2157137455607082E-2</v>
          </cell>
          <cell r="S7728">
            <v>40</v>
          </cell>
        </row>
        <row r="7729">
          <cell r="K7729">
            <v>-3.6367977089251151E-2</v>
          </cell>
          <cell r="S7729">
            <v>40</v>
          </cell>
        </row>
        <row r="7730">
          <cell r="K7730">
            <v>-1.1279428256082309</v>
          </cell>
          <cell r="S7730">
            <v>40</v>
          </cell>
        </row>
        <row r="7731">
          <cell r="K7731">
            <v>-1.0537981734797233</v>
          </cell>
          <cell r="S7731">
            <v>40</v>
          </cell>
        </row>
        <row r="7732">
          <cell r="K7732">
            <v>-0.92521087455236417</v>
          </cell>
          <cell r="S7732">
            <v>40</v>
          </cell>
        </row>
        <row r="7733">
          <cell r="K7733">
            <v>1.6662934316705722</v>
          </cell>
          <cell r="S7733">
            <v>40</v>
          </cell>
        </row>
        <row r="7734">
          <cell r="K7734">
            <v>-1.7006205551318193E-3</v>
          </cell>
          <cell r="S7734">
            <v>40</v>
          </cell>
        </row>
        <row r="7735">
          <cell r="K7735">
            <v>-0.76269449684379764</v>
          </cell>
          <cell r="S7735">
            <v>40</v>
          </cell>
        </row>
        <row r="7736">
          <cell r="K7736">
            <v>-1.9252619823809523</v>
          </cell>
          <cell r="S7736">
            <v>40</v>
          </cell>
        </row>
        <row r="7737">
          <cell r="K7737">
            <v>0.48670987411910632</v>
          </cell>
          <cell r="S7737">
            <v>40</v>
          </cell>
        </row>
        <row r="7738">
          <cell r="K7738">
            <v>-1.8450903083871892</v>
          </cell>
          <cell r="S7738">
            <v>40</v>
          </cell>
        </row>
        <row r="7739">
          <cell r="K7739">
            <v>-1.8702734596213146</v>
          </cell>
          <cell r="S7739">
            <v>40</v>
          </cell>
        </row>
        <row r="7740">
          <cell r="K7740">
            <v>0.53130454588317921</v>
          </cell>
          <cell r="S7740">
            <v>40</v>
          </cell>
        </row>
        <row r="7741">
          <cell r="K7741">
            <v>-1.8203590864835546</v>
          </cell>
          <cell r="S7741">
            <v>40</v>
          </cell>
        </row>
        <row r="7742">
          <cell r="K7742">
            <v>-1.0377533486323638</v>
          </cell>
          <cell r="S7742">
            <v>40</v>
          </cell>
        </row>
        <row r="7743">
          <cell r="K7743">
            <v>-0.97207400422456303</v>
          </cell>
          <cell r="S7743">
            <v>40</v>
          </cell>
        </row>
        <row r="7744">
          <cell r="K7744">
            <v>-0.93006188355903929</v>
          </cell>
          <cell r="S7744">
            <v>40</v>
          </cell>
        </row>
        <row r="7745">
          <cell r="K7745">
            <v>-0.85964556772080869</v>
          </cell>
          <cell r="S7745">
            <v>40</v>
          </cell>
        </row>
        <row r="7746">
          <cell r="K7746">
            <v>-0.87810004817128917</v>
          </cell>
          <cell r="S7746">
            <v>40</v>
          </cell>
        </row>
        <row r="7747">
          <cell r="K7747">
            <v>-0.76524185935152345</v>
          </cell>
          <cell r="S7747">
            <v>40</v>
          </cell>
        </row>
        <row r="7748">
          <cell r="K7748">
            <v>-1.2667176006076259</v>
          </cell>
          <cell r="S7748">
            <v>40</v>
          </cell>
        </row>
        <row r="7749">
          <cell r="K7749">
            <v>-1.247349598202762</v>
          </cell>
          <cell r="S7749">
            <v>40</v>
          </cell>
        </row>
        <row r="7750">
          <cell r="K7750">
            <v>-0.89969105395998261</v>
          </cell>
          <cell r="S7750">
            <v>40</v>
          </cell>
        </row>
        <row r="7751">
          <cell r="K7751">
            <v>-0.85555662730216742</v>
          </cell>
          <cell r="S7751">
            <v>40</v>
          </cell>
        </row>
        <row r="7752">
          <cell r="K7752">
            <v>-0.74468331218032935</v>
          </cell>
          <cell r="S7752">
            <v>40</v>
          </cell>
        </row>
        <row r="7753">
          <cell r="K7753">
            <v>-0.71268917705035406</v>
          </cell>
          <cell r="S7753">
            <v>40</v>
          </cell>
        </row>
        <row r="7754">
          <cell r="K7754">
            <v>-1.131232478654487</v>
          </cell>
          <cell r="S7754">
            <v>40</v>
          </cell>
        </row>
        <row r="7755">
          <cell r="K7755">
            <v>-0.95145961069050045</v>
          </cell>
          <cell r="S7755">
            <v>40</v>
          </cell>
        </row>
        <row r="7756">
          <cell r="K7756">
            <v>0.10044860740618035</v>
          </cell>
          <cell r="S7756">
            <v>40</v>
          </cell>
        </row>
        <row r="7757">
          <cell r="K7757">
            <v>0.5894353115186407</v>
          </cell>
          <cell r="S7757">
            <v>40</v>
          </cell>
        </row>
        <row r="7758">
          <cell r="K7758">
            <v>2.7470954115813324</v>
          </cell>
          <cell r="S7758">
            <v>40</v>
          </cell>
        </row>
        <row r="7759">
          <cell r="K7759">
            <v>5.0548053357420868E-3</v>
          </cell>
          <cell r="S7759">
            <v>40</v>
          </cell>
        </row>
        <row r="7760">
          <cell r="K7760">
            <v>3.6544513524624567E-2</v>
          </cell>
          <cell r="S7760">
            <v>40</v>
          </cell>
        </row>
        <row r="7761">
          <cell r="K7761">
            <v>-0.9848503028809541</v>
          </cell>
          <cell r="S7761">
            <v>40</v>
          </cell>
        </row>
        <row r="7762">
          <cell r="K7762">
            <v>-0.57570281666228651</v>
          </cell>
          <cell r="S7762">
            <v>40</v>
          </cell>
        </row>
        <row r="7763">
          <cell r="K7763">
            <v>-0.81663878138800916</v>
          </cell>
          <cell r="S7763">
            <v>40</v>
          </cell>
        </row>
        <row r="7764">
          <cell r="K7764">
            <v>-1.2667259783213232E-2</v>
          </cell>
          <cell r="S7764">
            <v>40</v>
          </cell>
        </row>
        <row r="7765">
          <cell r="K7765">
            <v>-0.6207246811144711</v>
          </cell>
          <cell r="S7765">
            <v>40</v>
          </cell>
        </row>
        <row r="7766">
          <cell r="K7766">
            <v>-9.8894230690258159E-3</v>
          </cell>
          <cell r="S7766">
            <v>40</v>
          </cell>
        </row>
        <row r="7767">
          <cell r="K7767">
            <v>7.4507942794884117E-3</v>
          </cell>
          <cell r="S7767">
            <v>40</v>
          </cell>
        </row>
        <row r="7768">
          <cell r="K7768">
            <v>-1.3019798523679528E-2</v>
          </cell>
          <cell r="S7768">
            <v>40</v>
          </cell>
        </row>
        <row r="7769">
          <cell r="K7769">
            <v>-0.61626926445960162</v>
          </cell>
          <cell r="S7769">
            <v>40</v>
          </cell>
        </row>
        <row r="7770">
          <cell r="K7770">
            <v>-2.9919392332340367E-2</v>
          </cell>
          <cell r="S7770">
            <v>40</v>
          </cell>
        </row>
        <row r="7771">
          <cell r="K7771">
            <v>-1.8833084146341155</v>
          </cell>
          <cell r="S7771">
            <v>40</v>
          </cell>
        </row>
        <row r="7772">
          <cell r="K7772">
            <v>-1.0574847235636904</v>
          </cell>
          <cell r="S7772">
            <v>40</v>
          </cell>
        </row>
        <row r="7773">
          <cell r="K7773">
            <v>1.6365396214487062</v>
          </cell>
          <cell r="S7773">
            <v>40</v>
          </cell>
        </row>
        <row r="7774">
          <cell r="K7774">
            <v>0.59670488537470279</v>
          </cell>
          <cell r="S7774">
            <v>40</v>
          </cell>
        </row>
        <row r="7775">
          <cell r="K7775">
            <v>0.48588266680281733</v>
          </cell>
          <cell r="S7775">
            <v>40</v>
          </cell>
        </row>
        <row r="7776">
          <cell r="K7776">
            <v>-1.8787537541578845</v>
          </cell>
          <cell r="S7776">
            <v>40</v>
          </cell>
        </row>
        <row r="7777">
          <cell r="K7777">
            <v>0.50813793822976316</v>
          </cell>
          <cell r="S7777">
            <v>40</v>
          </cell>
        </row>
        <row r="7778">
          <cell r="K7778">
            <v>-0.9767443412884298</v>
          </cell>
          <cell r="S7778">
            <v>40</v>
          </cell>
        </row>
        <row r="7779">
          <cell r="K7779">
            <v>-0.87362385951773958</v>
          </cell>
          <cell r="S7779">
            <v>40</v>
          </cell>
        </row>
        <row r="7780">
          <cell r="K7780">
            <v>-0.78241195061289781</v>
          </cell>
          <cell r="S7780">
            <v>40</v>
          </cell>
        </row>
        <row r="7781">
          <cell r="K7781">
            <v>-1.2549112633506747</v>
          </cell>
          <cell r="S7781">
            <v>40</v>
          </cell>
        </row>
        <row r="7782">
          <cell r="K7782">
            <v>-0.8675262816878091</v>
          </cell>
          <cell r="S7782">
            <v>40</v>
          </cell>
        </row>
        <row r="7783">
          <cell r="K7783">
            <v>-0.73686963531125615</v>
          </cell>
          <cell r="S7783">
            <v>40</v>
          </cell>
        </row>
        <row r="7784">
          <cell r="K7784">
            <v>-0.94651442217217452</v>
          </cell>
          <cell r="S7784">
            <v>40</v>
          </cell>
        </row>
        <row r="7785">
          <cell r="K7785">
            <v>-5.1479830120974481E-3</v>
          </cell>
          <cell r="S7785">
            <v>40</v>
          </cell>
        </row>
        <row r="7786">
          <cell r="K7786">
            <v>-0.75135407851220348</v>
          </cell>
          <cell r="S7786">
            <v>40</v>
          </cell>
        </row>
        <row r="7787">
          <cell r="K7787">
            <v>-0.98345914423900693</v>
          </cell>
          <cell r="S7787">
            <v>40</v>
          </cell>
        </row>
        <row r="7788">
          <cell r="K7788">
            <v>1.1576882666190913</v>
          </cell>
          <cell r="S7788">
            <v>40</v>
          </cell>
        </row>
        <row r="7789">
          <cell r="K7789">
            <v>-0.65937447224138968</v>
          </cell>
          <cell r="S7789">
            <v>40</v>
          </cell>
        </row>
        <row r="7790">
          <cell r="K7790">
            <v>4.6188305841866973E-3</v>
          </cell>
          <cell r="S7790">
            <v>40</v>
          </cell>
        </row>
        <row r="7791">
          <cell r="K7791">
            <v>-0.69562557606161002</v>
          </cell>
          <cell r="S7791">
            <v>40</v>
          </cell>
        </row>
        <row r="7792">
          <cell r="K7792">
            <v>-1.8503192923422698E-3</v>
          </cell>
          <cell r="S7792">
            <v>40</v>
          </cell>
        </row>
        <row r="7793">
          <cell r="K7793">
            <v>201.69022795422114</v>
          </cell>
          <cell r="S7793">
            <v>40</v>
          </cell>
        </row>
        <row r="7794">
          <cell r="K7794">
            <v>22.683699099432292</v>
          </cell>
          <cell r="S7794">
            <v>40</v>
          </cell>
        </row>
        <row r="7795">
          <cell r="K7795">
            <v>22.641125600702459</v>
          </cell>
          <cell r="S7795">
            <v>40</v>
          </cell>
        </row>
        <row r="7796">
          <cell r="K7796">
            <v>6.206595923362551E-4</v>
          </cell>
          <cell r="S7796">
            <v>40</v>
          </cell>
        </row>
        <row r="7797">
          <cell r="K7797">
            <v>0.5664414466887121</v>
          </cell>
          <cell r="S7797">
            <v>40</v>
          </cell>
        </row>
        <row r="7798">
          <cell r="K7798">
            <v>0.58168899228230242</v>
          </cell>
          <cell r="S7798">
            <v>40</v>
          </cell>
        </row>
        <row r="7799">
          <cell r="K7799">
            <v>-0.95834944194557903</v>
          </cell>
          <cell r="S7799">
            <v>40</v>
          </cell>
        </row>
        <row r="7800">
          <cell r="K7800">
            <v>-0.91770053647306027</v>
          </cell>
          <cell r="S7800">
            <v>40</v>
          </cell>
        </row>
        <row r="7801">
          <cell r="K7801">
            <v>0.53379418958278513</v>
          </cell>
          <cell r="S7801">
            <v>40</v>
          </cell>
        </row>
        <row r="7802">
          <cell r="K7802">
            <v>0.17886294777336376</v>
          </cell>
          <cell r="S7802">
            <v>40</v>
          </cell>
        </row>
        <row r="7803">
          <cell r="K7803">
            <v>0.21885915849945137</v>
          </cell>
          <cell r="S7803">
            <v>40</v>
          </cell>
        </row>
        <row r="7804">
          <cell r="K7804">
            <v>1.4816227161339922E-4</v>
          </cell>
          <cell r="S7804">
            <v>40</v>
          </cell>
        </row>
        <row r="7805">
          <cell r="K7805">
            <v>-0.8219080448962327</v>
          </cell>
          <cell r="S7805">
            <v>40</v>
          </cell>
        </row>
        <row r="7806">
          <cell r="K7806">
            <v>31.33606190397375</v>
          </cell>
          <cell r="S7806">
            <v>40</v>
          </cell>
        </row>
        <row r="7807">
          <cell r="K7807">
            <v>0.80324065699669656</v>
          </cell>
          <cell r="S7807">
            <v>40</v>
          </cell>
        </row>
        <row r="7808">
          <cell r="K7808">
            <v>-0.96710600570779215</v>
          </cell>
          <cell r="S7808">
            <v>40</v>
          </cell>
        </row>
        <row r="7809">
          <cell r="K7809">
            <v>0.89834065159323084</v>
          </cell>
          <cell r="S7809">
            <v>40</v>
          </cell>
        </row>
        <row r="7810">
          <cell r="K7810">
            <v>-0.92040594405329357</v>
          </cell>
          <cell r="S7810">
            <v>40</v>
          </cell>
        </row>
        <row r="7811">
          <cell r="K7811">
            <v>0.93747857829607217</v>
          </cell>
          <cell r="S7811">
            <v>40</v>
          </cell>
        </row>
        <row r="7812">
          <cell r="K7812">
            <v>0.89039645668504963</v>
          </cell>
          <cell r="S7812">
            <v>40</v>
          </cell>
        </row>
        <row r="7813">
          <cell r="K7813">
            <v>471.44525750651127</v>
          </cell>
          <cell r="S7813">
            <v>40</v>
          </cell>
        </row>
        <row r="7814">
          <cell r="K7814">
            <v>1.4565425333479671</v>
          </cell>
          <cell r="S7814">
            <v>40</v>
          </cell>
        </row>
        <row r="7815">
          <cell r="K7815">
            <v>346.29573351081876</v>
          </cell>
          <cell r="S7815">
            <v>40</v>
          </cell>
        </row>
        <row r="7816">
          <cell r="K7816">
            <v>369.32960467834374</v>
          </cell>
          <cell r="S7816">
            <v>40</v>
          </cell>
        </row>
        <row r="7817">
          <cell r="K7817">
            <v>-0.92848902978964221</v>
          </cell>
          <cell r="S7817">
            <v>40</v>
          </cell>
        </row>
        <row r="7818">
          <cell r="K7818">
            <v>-0.95203598801885003</v>
          </cell>
          <cell r="S7818">
            <v>40</v>
          </cell>
        </row>
        <row r="7819">
          <cell r="K7819">
            <v>-0.97263747971510484</v>
          </cell>
          <cell r="S7819">
            <v>40</v>
          </cell>
        </row>
        <row r="7820">
          <cell r="K7820">
            <v>-0.90396617192059958</v>
          </cell>
          <cell r="S7820">
            <v>40</v>
          </cell>
        </row>
        <row r="7821">
          <cell r="K7821">
            <v>-0.87653058447972954</v>
          </cell>
          <cell r="S7821">
            <v>40</v>
          </cell>
        </row>
        <row r="7822">
          <cell r="K7822">
            <v>-0.85674061521116429</v>
          </cell>
          <cell r="S7822">
            <v>40</v>
          </cell>
        </row>
        <row r="7823">
          <cell r="K7823">
            <v>0.23271795000189285</v>
          </cell>
          <cell r="S7823">
            <v>40</v>
          </cell>
        </row>
        <row r="7824">
          <cell r="K7824">
            <v>1.0261311728278824</v>
          </cell>
          <cell r="S7824">
            <v>40</v>
          </cell>
        </row>
        <row r="7825">
          <cell r="K7825">
            <v>-0.94560884862920147</v>
          </cell>
          <cell r="S7825">
            <v>40</v>
          </cell>
        </row>
        <row r="7826">
          <cell r="K7826">
            <v>9.6099692711781248</v>
          </cell>
          <cell r="S7826">
            <v>40</v>
          </cell>
        </row>
        <row r="7827">
          <cell r="K7827">
            <v>0.11572011757281248</v>
          </cell>
          <cell r="S7827">
            <v>40</v>
          </cell>
        </row>
        <row r="7828">
          <cell r="K7828">
            <v>-3.5316931019697566E-4</v>
          </cell>
          <cell r="S7828">
            <v>40</v>
          </cell>
        </row>
        <row r="7829">
          <cell r="K7829">
            <v>-3.2611351749716968E-4</v>
          </cell>
          <cell r="S7829">
            <v>40</v>
          </cell>
        </row>
        <row r="7830">
          <cell r="K7830">
            <v>0.56087195171798654</v>
          </cell>
          <cell r="S7830">
            <v>40</v>
          </cell>
        </row>
        <row r="7831">
          <cell r="K7831">
            <v>1.6454871834186247</v>
          </cell>
          <cell r="S7831">
            <v>40</v>
          </cell>
        </row>
        <row r="7832">
          <cell r="K7832">
            <v>-1.0253480044564809</v>
          </cell>
          <cell r="S7832">
            <v>40</v>
          </cell>
        </row>
        <row r="7833">
          <cell r="K7833">
            <v>-0.93996733348812844</v>
          </cell>
          <cell r="S7833">
            <v>40</v>
          </cell>
        </row>
        <row r="7834">
          <cell r="K7834">
            <v>-8.1134518872666483E-2</v>
          </cell>
          <cell r="S7834">
            <v>40</v>
          </cell>
        </row>
        <row r="7835">
          <cell r="K7835">
            <v>78.844793694377728</v>
          </cell>
          <cell r="S7835">
            <v>40</v>
          </cell>
        </row>
        <row r="7836">
          <cell r="K7836">
            <v>230.43855969342101</v>
          </cell>
          <cell r="S7836">
            <v>40</v>
          </cell>
        </row>
        <row r="7837">
          <cell r="K7837">
            <v>5.622070659819137</v>
          </cell>
          <cell r="S7837">
            <v>40</v>
          </cell>
        </row>
        <row r="7838">
          <cell r="K7838">
            <v>-0.95549581581189824</v>
          </cell>
          <cell r="S7838">
            <v>40</v>
          </cell>
        </row>
        <row r="7839">
          <cell r="K7839">
            <v>-0.9660936317405322</v>
          </cell>
          <cell r="S7839">
            <v>40</v>
          </cell>
        </row>
        <row r="7840">
          <cell r="K7840">
            <v>-0.97744646750637632</v>
          </cell>
          <cell r="S7840">
            <v>40</v>
          </cell>
        </row>
        <row r="7841">
          <cell r="K7841">
            <v>-0.92314306269132229</v>
          </cell>
          <cell r="S7841">
            <v>40</v>
          </cell>
        </row>
        <row r="7842">
          <cell r="K7842">
            <v>-0.91531983587372467</v>
          </cell>
          <cell r="S7842">
            <v>40</v>
          </cell>
        </row>
        <row r="7843">
          <cell r="K7843">
            <v>-0.91102387924923478</v>
          </cell>
          <cell r="S7843">
            <v>40</v>
          </cell>
        </row>
        <row r="7844">
          <cell r="K7844">
            <v>-1.1215759951267232</v>
          </cell>
          <cell r="S7844">
            <v>40</v>
          </cell>
        </row>
        <row r="7845">
          <cell r="K7845">
            <v>-1.0182526331454587</v>
          </cell>
          <cell r="S7845">
            <v>40</v>
          </cell>
        </row>
        <row r="7846">
          <cell r="K7846">
            <v>-0.97360647900906894</v>
          </cell>
          <cell r="S7846">
            <v>40</v>
          </cell>
        </row>
        <row r="7847">
          <cell r="K7847">
            <v>1.3116949942238849</v>
          </cell>
          <cell r="S7847">
            <v>40</v>
          </cell>
        </row>
        <row r="7848">
          <cell r="K7848">
            <v>-0.94777241137199153</v>
          </cell>
          <cell r="S7848">
            <v>40</v>
          </cell>
        </row>
        <row r="7849">
          <cell r="K7849">
            <v>-4.953070121311566E-4</v>
          </cell>
          <cell r="S7849">
            <v>40</v>
          </cell>
        </row>
        <row r="7850">
          <cell r="K7850">
            <v>1.4154987460081776</v>
          </cell>
          <cell r="S7850">
            <v>40</v>
          </cell>
        </row>
        <row r="7851">
          <cell r="K7851">
            <v>114.35888858242643</v>
          </cell>
          <cell r="S7851">
            <v>40</v>
          </cell>
        </row>
        <row r="7852">
          <cell r="K7852">
            <v>26.57232942338943</v>
          </cell>
          <cell r="S7852">
            <v>40</v>
          </cell>
        </row>
        <row r="7853">
          <cell r="K7853">
            <v>-1.1084241817749996</v>
          </cell>
          <cell r="S7853">
            <v>40</v>
          </cell>
        </row>
        <row r="7854">
          <cell r="K7854">
            <v>-0.95520244650468999</v>
          </cell>
          <cell r="S7854">
            <v>40</v>
          </cell>
        </row>
        <row r="7855">
          <cell r="K7855">
            <v>2.9150054283940738</v>
          </cell>
          <cell r="S7855">
            <v>40</v>
          </cell>
        </row>
        <row r="7856">
          <cell r="K7856">
            <v>237.52707204205626</v>
          </cell>
          <cell r="S7856">
            <v>40</v>
          </cell>
        </row>
        <row r="7857">
          <cell r="K7857">
            <v>1.3512488700315919</v>
          </cell>
          <cell r="S7857">
            <v>40</v>
          </cell>
        </row>
        <row r="7858">
          <cell r="K7858">
            <v>414.84584596658942</v>
          </cell>
          <cell r="S7858">
            <v>40</v>
          </cell>
        </row>
        <row r="7859">
          <cell r="K7859">
            <v>-1.0528520721887131</v>
          </cell>
          <cell r="S7859">
            <v>40</v>
          </cell>
        </row>
        <row r="7860">
          <cell r="K7860">
            <v>-1.0666356564072574</v>
          </cell>
          <cell r="S7860">
            <v>40</v>
          </cell>
        </row>
        <row r="7861">
          <cell r="K7861">
            <v>0.79984791828397428</v>
          </cell>
          <cell r="S7861">
            <v>40</v>
          </cell>
        </row>
        <row r="7862">
          <cell r="K7862">
            <v>-1.0191823824282269</v>
          </cell>
          <cell r="S7862">
            <v>40</v>
          </cell>
        </row>
        <row r="7863">
          <cell r="K7863">
            <v>-1.0229130037032752</v>
          </cell>
          <cell r="S7863">
            <v>40</v>
          </cell>
        </row>
        <row r="7864">
          <cell r="K7864">
            <v>-1.0060298453065182</v>
          </cell>
          <cell r="S7864">
            <v>40</v>
          </cell>
        </row>
        <row r="7865">
          <cell r="K7865">
            <v>-5.4575055304969047E-4</v>
          </cell>
          <cell r="S7865">
            <v>40</v>
          </cell>
        </row>
        <row r="7866">
          <cell r="K7866">
            <v>7.3738683847964968</v>
          </cell>
          <cell r="S7866">
            <v>40</v>
          </cell>
        </row>
        <row r="7867">
          <cell r="K7867">
            <v>1.0350075175600222</v>
          </cell>
          <cell r="S7867">
            <v>40</v>
          </cell>
        </row>
        <row r="7868">
          <cell r="K7868">
            <v>1.2909532814172546</v>
          </cell>
          <cell r="S7868">
            <v>40</v>
          </cell>
        </row>
        <row r="7869">
          <cell r="K7869">
            <v>1.463598552560651</v>
          </cell>
          <cell r="S7869">
            <v>40</v>
          </cell>
        </row>
        <row r="7870">
          <cell r="K7870">
            <v>-5.1784124077723767E-4</v>
          </cell>
          <cell r="S7870">
            <v>40</v>
          </cell>
        </row>
        <row r="7871">
          <cell r="K7871">
            <v>-4.1081859297781835E-4</v>
          </cell>
          <cell r="S7871">
            <v>40</v>
          </cell>
        </row>
        <row r="7872">
          <cell r="K7872">
            <v>-1.038766613100256</v>
          </cell>
          <cell r="S7872">
            <v>40</v>
          </cell>
        </row>
        <row r="7873">
          <cell r="K7873">
            <v>-0.94645685178863737</v>
          </cell>
          <cell r="S7873">
            <v>40</v>
          </cell>
        </row>
        <row r="7874">
          <cell r="K7874">
            <v>-5.631863060384457E-4</v>
          </cell>
          <cell r="S7874">
            <v>40</v>
          </cell>
        </row>
        <row r="7875">
          <cell r="K7875">
            <v>-0.3606508758683844</v>
          </cell>
          <cell r="S7875">
            <v>40</v>
          </cell>
        </row>
        <row r="7876">
          <cell r="K7876">
            <v>2.2003901274736597</v>
          </cell>
          <cell r="S7876">
            <v>40</v>
          </cell>
        </row>
        <row r="7877">
          <cell r="K7877">
            <v>-4.4002467949662699E-3</v>
          </cell>
          <cell r="S7877">
            <v>40</v>
          </cell>
        </row>
        <row r="7878">
          <cell r="K7878">
            <v>-0.9097111026342164</v>
          </cell>
          <cell r="S7878">
            <v>40</v>
          </cell>
        </row>
        <row r="7879">
          <cell r="K7879">
            <v>-2.9264810893643517E-3</v>
          </cell>
          <cell r="S7879">
            <v>40</v>
          </cell>
        </row>
        <row r="7880">
          <cell r="K7880">
            <v>3.0086807147618858E-2</v>
          </cell>
          <cell r="S7880">
            <v>40</v>
          </cell>
        </row>
        <row r="7881">
          <cell r="K7881">
            <v>-1.8443516149173249</v>
          </cell>
          <cell r="S7881">
            <v>40</v>
          </cell>
        </row>
        <row r="7882">
          <cell r="K7882">
            <v>-1.8950292251481728</v>
          </cell>
          <cell r="S7882">
            <v>40</v>
          </cell>
        </row>
        <row r="7883">
          <cell r="K7883">
            <v>-1.0246843119734312</v>
          </cell>
          <cell r="S7883">
            <v>40</v>
          </cell>
        </row>
        <row r="7884">
          <cell r="K7884">
            <v>-0.95861100046937009</v>
          </cell>
          <cell r="S7884">
            <v>40</v>
          </cell>
        </row>
        <row r="7885">
          <cell r="K7885">
            <v>-0.88396999129845788</v>
          </cell>
          <cell r="S7885">
            <v>40</v>
          </cell>
        </row>
        <row r="7886">
          <cell r="K7886">
            <v>-1.2424428117801503</v>
          </cell>
          <cell r="S7886">
            <v>40</v>
          </cell>
        </row>
        <row r="7887">
          <cell r="K7887">
            <v>0.80020788610490379</v>
          </cell>
          <cell r="S7887">
            <v>40</v>
          </cell>
        </row>
        <row r="7888">
          <cell r="K7888">
            <v>-0.78876928328728368</v>
          </cell>
          <cell r="S7888">
            <v>40</v>
          </cell>
        </row>
        <row r="7889">
          <cell r="K7889">
            <v>-5.3715397195274878E-3</v>
          </cell>
          <cell r="S7889">
            <v>40</v>
          </cell>
        </row>
        <row r="7890">
          <cell r="K7890">
            <v>-0.81874663771208456</v>
          </cell>
          <cell r="S7890">
            <v>40</v>
          </cell>
        </row>
        <row r="7891">
          <cell r="K7891">
            <v>3.3762041483073081E-2</v>
          </cell>
          <cell r="S7891">
            <v>40</v>
          </cell>
        </row>
        <row r="7892">
          <cell r="K7892">
            <v>1.2471221786887789</v>
          </cell>
          <cell r="S7892">
            <v>40</v>
          </cell>
        </row>
        <row r="7893">
          <cell r="K7893">
            <v>-5.387124511771744E-3</v>
          </cell>
          <cell r="S7893">
            <v>40</v>
          </cell>
        </row>
        <row r="7894">
          <cell r="K7894">
            <v>-1.501325288301486E-3</v>
          </cell>
          <cell r="S7894">
            <v>40</v>
          </cell>
        </row>
        <row r="7895">
          <cell r="K7895">
            <v>-5.182758859481538E-3</v>
          </cell>
          <cell r="S7895">
            <v>40</v>
          </cell>
        </row>
        <row r="7896">
          <cell r="K7896">
            <v>-5.0097527852444451E-3</v>
          </cell>
          <cell r="S7896">
            <v>40</v>
          </cell>
        </row>
        <row r="7897">
          <cell r="K7897">
            <v>-9.3869236492491494E-3</v>
          </cell>
          <cell r="S7897">
            <v>40</v>
          </cell>
        </row>
        <row r="7898">
          <cell r="K7898">
            <v>-4.2740575358636646E-3</v>
          </cell>
          <cell r="S7898">
            <v>40</v>
          </cell>
        </row>
        <row r="7899">
          <cell r="K7899">
            <v>-0.98609021506836658</v>
          </cell>
          <cell r="S7899">
            <v>40</v>
          </cell>
        </row>
        <row r="7900">
          <cell r="K7900">
            <v>-0.91565662685134275</v>
          </cell>
          <cell r="S7900">
            <v>40</v>
          </cell>
        </row>
        <row r="7901">
          <cell r="K7901">
            <v>0.44585285183814816</v>
          </cell>
          <cell r="S7901">
            <v>40</v>
          </cell>
        </row>
        <row r="7902">
          <cell r="K7902">
            <v>-2.8571773807584059E-3</v>
          </cell>
          <cell r="S7902">
            <v>40</v>
          </cell>
        </row>
        <row r="7903">
          <cell r="K7903">
            <v>0.48952582048579268</v>
          </cell>
          <cell r="S7903">
            <v>40</v>
          </cell>
        </row>
        <row r="7904">
          <cell r="K7904">
            <v>-1.106317751384017</v>
          </cell>
          <cell r="S7904">
            <v>40</v>
          </cell>
        </row>
        <row r="7905">
          <cell r="K7905">
            <v>-1.0277481397225909</v>
          </cell>
          <cell r="S7905">
            <v>40</v>
          </cell>
        </row>
        <row r="7906">
          <cell r="K7906">
            <v>-1.8455170312402256</v>
          </cell>
          <cell r="S7906">
            <v>40</v>
          </cell>
        </row>
        <row r="7907">
          <cell r="K7907">
            <v>-1.841198676036327</v>
          </cell>
          <cell r="S7907">
            <v>40</v>
          </cell>
        </row>
        <row r="7908">
          <cell r="K7908">
            <v>-1.885448267888052</v>
          </cell>
          <cell r="S7908">
            <v>40</v>
          </cell>
        </row>
        <row r="7909">
          <cell r="K7909">
            <v>-1.8459314043559065</v>
          </cell>
          <cell r="S7909">
            <v>40</v>
          </cell>
        </row>
        <row r="7910">
          <cell r="K7910">
            <v>-1.015923834254324</v>
          </cell>
          <cell r="S7910">
            <v>40</v>
          </cell>
        </row>
        <row r="7911">
          <cell r="K7911">
            <v>-0.94868281464855919</v>
          </cell>
          <cell r="S7911">
            <v>40</v>
          </cell>
        </row>
        <row r="7912">
          <cell r="K7912">
            <v>-0.95249258204227105</v>
          </cell>
          <cell r="S7912">
            <v>40</v>
          </cell>
        </row>
        <row r="7913">
          <cell r="K7913">
            <v>-0.86719103648592089</v>
          </cell>
          <cell r="S7913">
            <v>40</v>
          </cell>
        </row>
        <row r="7914">
          <cell r="K7914">
            <v>-0.88602928218210264</v>
          </cell>
          <cell r="S7914">
            <v>40</v>
          </cell>
        </row>
        <row r="7915">
          <cell r="K7915">
            <v>-0.78604828698171936</v>
          </cell>
          <cell r="S7915">
            <v>40</v>
          </cell>
        </row>
        <row r="7916">
          <cell r="K7916">
            <v>-1.2467443154507973</v>
          </cell>
          <cell r="S7916">
            <v>40</v>
          </cell>
        </row>
        <row r="7917">
          <cell r="K7917">
            <v>-1.224659718431051</v>
          </cell>
          <cell r="S7917">
            <v>40</v>
          </cell>
        </row>
        <row r="7918">
          <cell r="K7918">
            <v>0.79193951537605445</v>
          </cell>
          <cell r="S7918">
            <v>40</v>
          </cell>
        </row>
        <row r="7919">
          <cell r="K7919">
            <v>-0.97165532171692803</v>
          </cell>
          <cell r="S7919">
            <v>40</v>
          </cell>
        </row>
        <row r="7920">
          <cell r="K7920">
            <v>-0.79596647775624807</v>
          </cell>
          <cell r="S7920">
            <v>40</v>
          </cell>
        </row>
        <row r="7921">
          <cell r="K7921">
            <v>-0.77410704566128963</v>
          </cell>
          <cell r="S7921">
            <v>40</v>
          </cell>
        </row>
        <row r="7922">
          <cell r="K7922">
            <v>-5.2945365412308326E-3</v>
          </cell>
          <cell r="S7922">
            <v>40</v>
          </cell>
        </row>
        <row r="7923">
          <cell r="K7923">
            <v>-0.87818734352808292</v>
          </cell>
          <cell r="S7923">
            <v>40</v>
          </cell>
        </row>
        <row r="7924">
          <cell r="K7924">
            <v>-0.83603775567633531</v>
          </cell>
          <cell r="S7924">
            <v>40</v>
          </cell>
        </row>
        <row r="7925">
          <cell r="K7925">
            <v>-7.9783234495031229E-3</v>
          </cell>
          <cell r="S7925">
            <v>40</v>
          </cell>
        </row>
        <row r="7926">
          <cell r="K7926">
            <v>-0.61067736369636016</v>
          </cell>
          <cell r="S7926">
            <v>40</v>
          </cell>
        </row>
        <row r="7927">
          <cell r="K7927">
            <v>-7.7355786773276305E-3</v>
          </cell>
          <cell r="S7927">
            <v>40</v>
          </cell>
        </row>
        <row r="7928">
          <cell r="K7928">
            <v>0.89248606925082397</v>
          </cell>
          <cell r="S7928">
            <v>40</v>
          </cell>
        </row>
        <row r="7929">
          <cell r="K7929">
            <v>0.38915757368464021</v>
          </cell>
          <cell r="S7929">
            <v>40</v>
          </cell>
        </row>
        <row r="7930">
          <cell r="K7930">
            <v>-5.1707250686108749E-3</v>
          </cell>
          <cell r="S7930">
            <v>40</v>
          </cell>
        </row>
        <row r="7931">
          <cell r="K7931">
            <v>-0.804525579599907</v>
          </cell>
          <cell r="S7931">
            <v>40</v>
          </cell>
        </row>
        <row r="7932">
          <cell r="K7932">
            <v>2.6743878136190808</v>
          </cell>
          <cell r="S7932">
            <v>40</v>
          </cell>
        </row>
        <row r="7933">
          <cell r="K7933">
            <v>0.50266995487360744</v>
          </cell>
          <cell r="S7933">
            <v>40</v>
          </cell>
        </row>
        <row r="7934">
          <cell r="K7934">
            <v>-5.4177035470597936E-3</v>
          </cell>
          <cell r="S7934">
            <v>40</v>
          </cell>
        </row>
        <row r="7935">
          <cell r="K7935">
            <v>0.27656208088650014</v>
          </cell>
          <cell r="S7935">
            <v>40</v>
          </cell>
        </row>
        <row r="7936">
          <cell r="K7936">
            <v>-0.31535156619476795</v>
          </cell>
          <cell r="S7936">
            <v>40</v>
          </cell>
        </row>
        <row r="7937">
          <cell r="K7937">
            <v>-0.70025958643891317</v>
          </cell>
          <cell r="S7937">
            <v>40</v>
          </cell>
        </row>
        <row r="7938">
          <cell r="K7938">
            <v>-9.7525663245756657E-3</v>
          </cell>
          <cell r="S7938">
            <v>40</v>
          </cell>
        </row>
        <row r="7939">
          <cell r="K7939">
            <v>0.12901125437034425</v>
          </cell>
          <cell r="S7939">
            <v>40</v>
          </cell>
        </row>
        <row r="7940">
          <cell r="K7940">
            <v>-8.5962101966756896E-3</v>
          </cell>
          <cell r="S7940">
            <v>40</v>
          </cell>
        </row>
        <row r="7941">
          <cell r="K7941">
            <v>0.62950949008456614</v>
          </cell>
          <cell r="S7941">
            <v>40</v>
          </cell>
        </row>
        <row r="7942">
          <cell r="K7942">
            <v>0.50086840442435288</v>
          </cell>
          <cell r="S7942">
            <v>40</v>
          </cell>
        </row>
        <row r="7943">
          <cell r="K7943">
            <v>6.1910139238636856E-2</v>
          </cell>
          <cell r="S7943">
            <v>40</v>
          </cell>
        </row>
        <row r="7944">
          <cell r="K7944">
            <v>-1.8419417003338672</v>
          </cell>
          <cell r="S7944">
            <v>40</v>
          </cell>
        </row>
        <row r="7945">
          <cell r="K7945">
            <v>-1.8511271867998611</v>
          </cell>
          <cell r="S7945">
            <v>40</v>
          </cell>
        </row>
        <row r="7946">
          <cell r="K7946">
            <v>-0.93015878635533722</v>
          </cell>
          <cell r="S7946">
            <v>40</v>
          </cell>
        </row>
        <row r="7947">
          <cell r="K7947">
            <v>-0.85467337952299582</v>
          </cell>
          <cell r="S7947">
            <v>40</v>
          </cell>
        </row>
        <row r="7948">
          <cell r="K7948">
            <v>-0.79023201488151429</v>
          </cell>
          <cell r="S7948">
            <v>40</v>
          </cell>
        </row>
        <row r="7949">
          <cell r="K7949">
            <v>-1.2238425456780815</v>
          </cell>
          <cell r="S7949">
            <v>40</v>
          </cell>
        </row>
        <row r="7950">
          <cell r="K7950">
            <v>-0.96918565519526878</v>
          </cell>
          <cell r="S7950">
            <v>40</v>
          </cell>
        </row>
        <row r="7951">
          <cell r="K7951">
            <v>-0.78249959597131513</v>
          </cell>
          <cell r="S7951">
            <v>40</v>
          </cell>
        </row>
        <row r="7952">
          <cell r="K7952">
            <v>-0.87817656858292314</v>
          </cell>
          <cell r="S7952">
            <v>40</v>
          </cell>
        </row>
        <row r="7953">
          <cell r="K7953">
            <v>-0.84882202098922954</v>
          </cell>
          <cell r="S7953">
            <v>40</v>
          </cell>
        </row>
        <row r="7954">
          <cell r="K7954">
            <v>-7.5733392431050041E-3</v>
          </cell>
          <cell r="S7954">
            <v>40</v>
          </cell>
        </row>
        <row r="7955">
          <cell r="K7955">
            <v>-0.92170142167652658</v>
          </cell>
          <cell r="S7955">
            <v>40</v>
          </cell>
        </row>
        <row r="7956">
          <cell r="K7956">
            <v>-6.6076170843907848E-3</v>
          </cell>
          <cell r="S7956">
            <v>40</v>
          </cell>
        </row>
        <row r="7957">
          <cell r="K7957">
            <v>0.43734223208585504</v>
          </cell>
          <cell r="S7957">
            <v>40</v>
          </cell>
        </row>
        <row r="7958">
          <cell r="K7958">
            <v>-0.86784545827737225</v>
          </cell>
          <cell r="S7958">
            <v>40</v>
          </cell>
        </row>
        <row r="7959">
          <cell r="K7959">
            <v>1.978553852005259E-2</v>
          </cell>
          <cell r="S7959">
            <v>40</v>
          </cell>
        </row>
        <row r="7960">
          <cell r="K7960">
            <v>-0.59427938383483636</v>
          </cell>
          <cell r="S7960">
            <v>40</v>
          </cell>
        </row>
        <row r="7961">
          <cell r="K7961">
            <v>358.43945836478622</v>
          </cell>
          <cell r="S7961">
            <v>40</v>
          </cell>
        </row>
        <row r="7962">
          <cell r="K7962">
            <v>142248.03064174973</v>
          </cell>
          <cell r="S7962">
            <v>40</v>
          </cell>
        </row>
        <row r="7963">
          <cell r="K7963">
            <v>1.4065561425621744</v>
          </cell>
          <cell r="S7963">
            <v>40</v>
          </cell>
        </row>
        <row r="7964">
          <cell r="K7964">
            <v>0.1965601132458579</v>
          </cell>
          <cell r="S7964">
            <v>40</v>
          </cell>
        </row>
        <row r="7965">
          <cell r="K7965">
            <v>0.59884368796756504</v>
          </cell>
          <cell r="S7965">
            <v>40</v>
          </cell>
        </row>
        <row r="7966">
          <cell r="K7966">
            <v>0.97607171687387195</v>
          </cell>
          <cell r="S7966">
            <v>40</v>
          </cell>
        </row>
        <row r="7967">
          <cell r="K7967">
            <v>-0.9556365620960805</v>
          </cell>
          <cell r="S7967">
            <v>40</v>
          </cell>
        </row>
        <row r="7968">
          <cell r="K7968">
            <v>0.12652515346975449</v>
          </cell>
          <cell r="S7968">
            <v>40</v>
          </cell>
        </row>
        <row r="7969">
          <cell r="K7969">
            <v>0.13408794633352772</v>
          </cell>
          <cell r="S7969">
            <v>40</v>
          </cell>
        </row>
        <row r="7970">
          <cell r="K7970">
            <v>-1.1433781334436262</v>
          </cell>
          <cell r="S7970">
            <v>40</v>
          </cell>
        </row>
        <row r="7971">
          <cell r="K7971">
            <v>1.6565999533779129E-4</v>
          </cell>
          <cell r="S7971">
            <v>40</v>
          </cell>
        </row>
        <row r="7972">
          <cell r="K7972">
            <v>2.4623679962364946E-4</v>
          </cell>
          <cell r="S7972">
            <v>40</v>
          </cell>
        </row>
        <row r="7973">
          <cell r="K7973">
            <v>-0.90360873253244767</v>
          </cell>
          <cell r="S7973">
            <v>40</v>
          </cell>
        </row>
        <row r="7974">
          <cell r="K7974">
            <v>-1.9341014412006254E-4</v>
          </cell>
          <cell r="S7974">
            <v>40</v>
          </cell>
        </row>
        <row r="7975">
          <cell r="K7975">
            <v>-1.0437708067728915</v>
          </cell>
          <cell r="S7975">
            <v>40</v>
          </cell>
        </row>
        <row r="7976">
          <cell r="K7976">
            <v>0.1589293396371704</v>
          </cell>
          <cell r="S7976">
            <v>40</v>
          </cell>
        </row>
        <row r="7977">
          <cell r="K7977">
            <v>-2.2602994193869272E-4</v>
          </cell>
          <cell r="S7977">
            <v>40</v>
          </cell>
        </row>
        <row r="7978">
          <cell r="K7978">
            <v>1.6731646721573368</v>
          </cell>
          <cell r="S7978">
            <v>40</v>
          </cell>
        </row>
        <row r="7979">
          <cell r="K7979">
            <v>1.4772020547322726</v>
          </cell>
          <cell r="S7979">
            <v>40</v>
          </cell>
        </row>
        <row r="7980">
          <cell r="K7980">
            <v>7.1069665167154463</v>
          </cell>
          <cell r="S7980">
            <v>40</v>
          </cell>
        </row>
        <row r="7981">
          <cell r="K7981">
            <v>191.22531624676222</v>
          </cell>
          <cell r="S7981">
            <v>40</v>
          </cell>
        </row>
        <row r="7982">
          <cell r="K7982">
            <v>9.8640371637662376</v>
          </cell>
          <cell r="S7982">
            <v>40</v>
          </cell>
        </row>
        <row r="7983">
          <cell r="K7983">
            <v>270.29220600881916</v>
          </cell>
          <cell r="S7983">
            <v>40</v>
          </cell>
        </row>
        <row r="7984">
          <cell r="K7984">
            <v>1.4797533734334096</v>
          </cell>
          <cell r="S7984">
            <v>40</v>
          </cell>
        </row>
        <row r="7985">
          <cell r="K7985">
            <v>-0.94558695485849409</v>
          </cell>
          <cell r="S7985">
            <v>40</v>
          </cell>
        </row>
        <row r="7986">
          <cell r="K7986">
            <v>-9.8327530250841289E-4</v>
          </cell>
          <cell r="S7986">
            <v>40</v>
          </cell>
        </row>
        <row r="7987">
          <cell r="K7987">
            <v>1.0806657060884251E-3</v>
          </cell>
          <cell r="S7987">
            <v>40</v>
          </cell>
        </row>
        <row r="7988">
          <cell r="K7988">
            <v>-8.0606713492576434E-2</v>
          </cell>
          <cell r="S7988">
            <v>40</v>
          </cell>
        </row>
        <row r="7989">
          <cell r="K7989">
            <v>-0.87852750600812279</v>
          </cell>
          <cell r="S7989">
            <v>40</v>
          </cell>
        </row>
        <row r="7990">
          <cell r="K7990">
            <v>-0.88485203358232245</v>
          </cell>
          <cell r="S7990">
            <v>40</v>
          </cell>
        </row>
        <row r="7991">
          <cell r="K7991">
            <v>-1.3097476437330425E-4</v>
          </cell>
          <cell r="S7991">
            <v>40</v>
          </cell>
        </row>
        <row r="7992">
          <cell r="K7992">
            <v>-0.97529716642146469</v>
          </cell>
          <cell r="S7992">
            <v>40</v>
          </cell>
        </row>
        <row r="7993">
          <cell r="K7993">
            <v>-2.0495814560813674E-2</v>
          </cell>
          <cell r="S7993">
            <v>40</v>
          </cell>
        </row>
        <row r="7994">
          <cell r="K7994">
            <v>660.07071090758859</v>
          </cell>
          <cell r="S7994">
            <v>40</v>
          </cell>
        </row>
        <row r="7995">
          <cell r="K7995">
            <v>-2.851043507036083E-4</v>
          </cell>
          <cell r="S7995">
            <v>40</v>
          </cell>
        </row>
        <row r="7996">
          <cell r="K7996">
            <v>-0.92070706872716412</v>
          </cell>
          <cell r="S7996">
            <v>40</v>
          </cell>
        </row>
        <row r="7997">
          <cell r="K7997">
            <v>-1.0725808388433342</v>
          </cell>
          <cell r="S7997">
            <v>40</v>
          </cell>
        </row>
        <row r="7998">
          <cell r="K7998">
            <v>-0.99289864198494715</v>
          </cell>
          <cell r="S7998">
            <v>40</v>
          </cell>
        </row>
        <row r="7999">
          <cell r="K7999">
            <v>1203.5107563221968</v>
          </cell>
          <cell r="S7999">
            <v>40</v>
          </cell>
        </row>
        <row r="8000">
          <cell r="K8000">
            <v>44.044360019203523</v>
          </cell>
          <cell r="S8000">
            <v>40</v>
          </cell>
        </row>
        <row r="8001">
          <cell r="K8001">
            <v>-0.50244932617010762</v>
          </cell>
          <cell r="S8001">
            <v>40</v>
          </cell>
        </row>
        <row r="8002">
          <cell r="K8002">
            <v>2.0145687047790797</v>
          </cell>
          <cell r="S8002">
            <v>40</v>
          </cell>
        </row>
        <row r="8003">
          <cell r="K8003">
            <v>1.4146848588377934</v>
          </cell>
          <cell r="S8003">
            <v>40</v>
          </cell>
        </row>
        <row r="8004">
          <cell r="K8004">
            <v>139.62784520260789</v>
          </cell>
          <cell r="S8004">
            <v>40</v>
          </cell>
        </row>
        <row r="8005">
          <cell r="K8005">
            <v>183.7210505149462</v>
          </cell>
          <cell r="S8005">
            <v>40</v>
          </cell>
        </row>
        <row r="8006">
          <cell r="K8006">
            <v>-0.97444728544049364</v>
          </cell>
          <cell r="S8006">
            <v>40</v>
          </cell>
        </row>
        <row r="8007">
          <cell r="K8007">
            <v>-0.98112008224068659</v>
          </cell>
          <cell r="S8007">
            <v>40</v>
          </cell>
        </row>
        <row r="8008">
          <cell r="K8008">
            <v>-0.97566698075791281</v>
          </cell>
          <cell r="S8008">
            <v>40</v>
          </cell>
        </row>
        <row r="8009">
          <cell r="K8009">
            <v>-0.91145354287969582</v>
          </cell>
          <cell r="S8009">
            <v>40</v>
          </cell>
        </row>
        <row r="8010">
          <cell r="K8010">
            <v>-0.92019822648631833</v>
          </cell>
          <cell r="S8010">
            <v>40</v>
          </cell>
        </row>
        <row r="8011">
          <cell r="K8011">
            <v>-0.94250837780703711</v>
          </cell>
          <cell r="S8011">
            <v>40</v>
          </cell>
        </row>
        <row r="8012">
          <cell r="K8012">
            <v>-1.0647716698967913</v>
          </cell>
          <cell r="S8012">
            <v>40</v>
          </cell>
        </row>
        <row r="8013">
          <cell r="K8013">
            <v>0.9354170632265858</v>
          </cell>
          <cell r="S8013">
            <v>40</v>
          </cell>
        </row>
        <row r="8014">
          <cell r="K8014">
            <v>-0.929885547799156</v>
          </cell>
          <cell r="S8014">
            <v>40</v>
          </cell>
        </row>
        <row r="8015">
          <cell r="K8015">
            <v>334.06178615714424</v>
          </cell>
          <cell r="S8015">
            <v>40</v>
          </cell>
        </row>
        <row r="8016">
          <cell r="K8016">
            <v>-3.8546704407525854E-4</v>
          </cell>
          <cell r="S8016">
            <v>40</v>
          </cell>
        </row>
        <row r="8017">
          <cell r="K8017">
            <v>-4.0964079319058734E-4</v>
          </cell>
          <cell r="S8017">
            <v>40</v>
          </cell>
        </row>
        <row r="8018">
          <cell r="K8018">
            <v>-3.8263995956617732E-4</v>
          </cell>
          <cell r="S8018">
            <v>40</v>
          </cell>
        </row>
        <row r="8019">
          <cell r="K8019">
            <v>1.4518963334886774E-2</v>
          </cell>
          <cell r="S8019">
            <v>40</v>
          </cell>
        </row>
        <row r="8020">
          <cell r="K8020">
            <v>-0.23993549527196684</v>
          </cell>
          <cell r="S8020">
            <v>40</v>
          </cell>
        </row>
        <row r="8021">
          <cell r="K8021">
            <v>-1.0803641426375921</v>
          </cell>
          <cell r="S8021">
            <v>40</v>
          </cell>
        </row>
        <row r="8022">
          <cell r="K8022">
            <v>0.37144170891598338</v>
          </cell>
          <cell r="S8022">
            <v>40</v>
          </cell>
        </row>
        <row r="8023">
          <cell r="K8023">
            <v>2.584643790720548</v>
          </cell>
          <cell r="S8023">
            <v>40</v>
          </cell>
        </row>
        <row r="8024">
          <cell r="K8024">
            <v>1.3133250414605127</v>
          </cell>
          <cell r="S8024">
            <v>40</v>
          </cell>
        </row>
        <row r="8025">
          <cell r="K8025">
            <v>1.3293395553564289</v>
          </cell>
          <cell r="S8025">
            <v>40</v>
          </cell>
        </row>
        <row r="8026">
          <cell r="K8026">
            <v>6.5214613649788333</v>
          </cell>
          <cell r="S8026">
            <v>40</v>
          </cell>
        </row>
        <row r="8027">
          <cell r="K8027">
            <v>-1.0563060874806689</v>
          </cell>
          <cell r="S8027">
            <v>40</v>
          </cell>
        </row>
        <row r="8028">
          <cell r="K8028">
            <v>0.78548557680350151</v>
          </cell>
          <cell r="S8028">
            <v>40</v>
          </cell>
        </row>
        <row r="8029">
          <cell r="K8029">
            <v>0.81048116740664655</v>
          </cell>
          <cell r="S8029">
            <v>40</v>
          </cell>
        </row>
        <row r="8030">
          <cell r="K8030">
            <v>-0.99911110750781917</v>
          </cell>
          <cell r="S8030">
            <v>40</v>
          </cell>
        </row>
        <row r="8031">
          <cell r="K8031">
            <v>-1.0070874506067142</v>
          </cell>
          <cell r="S8031">
            <v>40</v>
          </cell>
        </row>
        <row r="8032">
          <cell r="K8032">
            <v>-1.0319681754510273</v>
          </cell>
          <cell r="S8032">
            <v>40</v>
          </cell>
        </row>
        <row r="8033">
          <cell r="K8033">
            <v>0.24005231188408532</v>
          </cell>
          <cell r="S8033">
            <v>40</v>
          </cell>
        </row>
        <row r="8034">
          <cell r="K8034">
            <v>1.4742186082358308E-4</v>
          </cell>
          <cell r="S8034">
            <v>40</v>
          </cell>
        </row>
        <row r="8035">
          <cell r="K8035">
            <v>2.399499229126372E-4</v>
          </cell>
          <cell r="S8035">
            <v>40</v>
          </cell>
        </row>
        <row r="8036">
          <cell r="K8036">
            <v>8.4699932137194871</v>
          </cell>
          <cell r="S8036">
            <v>40</v>
          </cell>
        </row>
        <row r="8037">
          <cell r="K8037">
            <v>-1.0123504842602522</v>
          </cell>
          <cell r="S8037">
            <v>40</v>
          </cell>
        </row>
        <row r="8038">
          <cell r="K8038">
            <v>-0.98447141694583973</v>
          </cell>
          <cell r="S8038">
            <v>40</v>
          </cell>
        </row>
        <row r="8039">
          <cell r="K8039">
            <v>-3.8180313021306879E-4</v>
          </cell>
          <cell r="S8039">
            <v>40</v>
          </cell>
        </row>
        <row r="8040">
          <cell r="K8040">
            <v>21.203575013423187</v>
          </cell>
          <cell r="S8040">
            <v>40</v>
          </cell>
        </row>
        <row r="8041">
          <cell r="K8041">
            <v>517.65601758811169</v>
          </cell>
          <cell r="S8041">
            <v>40</v>
          </cell>
        </row>
        <row r="8042">
          <cell r="K8042">
            <v>-1.0430184881195621</v>
          </cell>
          <cell r="S8042">
            <v>40</v>
          </cell>
        </row>
        <row r="8043">
          <cell r="K8043">
            <v>2.300295134498703</v>
          </cell>
          <cell r="S8043">
            <v>40</v>
          </cell>
        </row>
        <row r="8044">
          <cell r="K8044">
            <v>2.4801294764930732</v>
          </cell>
          <cell r="S8044">
            <v>40</v>
          </cell>
        </row>
        <row r="8045">
          <cell r="K8045">
            <v>-3.7099527570229247E-3</v>
          </cell>
          <cell r="S8045">
            <v>40</v>
          </cell>
        </row>
        <row r="8046">
          <cell r="K8046">
            <v>-2.531659032749412E-3</v>
          </cell>
          <cell r="S8046">
            <v>40</v>
          </cell>
        </row>
        <row r="8047">
          <cell r="K8047">
            <v>-1.9681506346025763E-3</v>
          </cell>
          <cell r="S8047">
            <v>40</v>
          </cell>
        </row>
        <row r="8048">
          <cell r="K8048">
            <v>-1.8470663179173001</v>
          </cell>
          <cell r="S8048">
            <v>40</v>
          </cell>
        </row>
        <row r="8049">
          <cell r="K8049">
            <v>-1.834064884696216</v>
          </cell>
          <cell r="S8049">
            <v>40</v>
          </cell>
        </row>
        <row r="8050">
          <cell r="K8050">
            <v>-1.8455063882343155</v>
          </cell>
          <cell r="S8050">
            <v>40</v>
          </cell>
        </row>
        <row r="8051">
          <cell r="K8051">
            <v>-1.0240803174470514</v>
          </cell>
          <cell r="S8051">
            <v>40</v>
          </cell>
        </row>
        <row r="8052">
          <cell r="K8052">
            <v>-0.91229590638883928</v>
          </cell>
          <cell r="S8052">
            <v>40</v>
          </cell>
        </row>
        <row r="8053">
          <cell r="K8053">
            <v>-0.85406684511633768</v>
          </cell>
          <cell r="S8053">
            <v>40</v>
          </cell>
        </row>
        <row r="8054">
          <cell r="K8054">
            <v>-1.2091672950839185</v>
          </cell>
          <cell r="S8054">
            <v>40</v>
          </cell>
        </row>
        <row r="8055">
          <cell r="K8055">
            <v>-0.87603391760996041</v>
          </cell>
          <cell r="S8055">
            <v>40</v>
          </cell>
        </row>
        <row r="8056">
          <cell r="K8056">
            <v>-0.71804419685953069</v>
          </cell>
          <cell r="S8056">
            <v>40</v>
          </cell>
        </row>
        <row r="8057">
          <cell r="K8057">
            <v>-0.98678930997086978</v>
          </cell>
          <cell r="S8057">
            <v>40</v>
          </cell>
        </row>
        <row r="8058">
          <cell r="K8058">
            <v>-0.69053290983870086</v>
          </cell>
          <cell r="S8058">
            <v>40</v>
          </cell>
        </row>
        <row r="8059">
          <cell r="K8059">
            <v>4.8653028416132091</v>
          </cell>
          <cell r="S8059">
            <v>40</v>
          </cell>
        </row>
        <row r="8060">
          <cell r="K8060">
            <v>1.9038400747894639</v>
          </cell>
          <cell r="S8060">
            <v>40</v>
          </cell>
        </row>
        <row r="8061">
          <cell r="K8061">
            <v>-7.3195078423952216E-3</v>
          </cell>
          <cell r="S8061">
            <v>40</v>
          </cell>
        </row>
        <row r="8062">
          <cell r="K8062">
            <v>-1.1873693156227806E-2</v>
          </cell>
          <cell r="S8062">
            <v>40</v>
          </cell>
        </row>
        <row r="8063">
          <cell r="K8063">
            <v>-6.7352478406784043E-3</v>
          </cell>
          <cell r="S8063">
            <v>40</v>
          </cell>
        </row>
        <row r="8064">
          <cell r="K8064">
            <v>-1.1325501480539979E-2</v>
          </cell>
          <cell r="S8064">
            <v>40</v>
          </cell>
        </row>
        <row r="8065">
          <cell r="K8065">
            <v>-1.266179990561781E-2</v>
          </cell>
          <cell r="S8065">
            <v>40</v>
          </cell>
        </row>
        <row r="8066">
          <cell r="K8066">
            <v>-3.6397255659613163E-3</v>
          </cell>
          <cell r="S8066">
            <v>40</v>
          </cell>
        </row>
        <row r="8067">
          <cell r="K8067">
            <v>-0.99919847572787013</v>
          </cell>
          <cell r="S8067">
            <v>40</v>
          </cell>
        </row>
        <row r="8068">
          <cell r="K8068">
            <v>-2.4732902002962379E-3</v>
          </cell>
          <cell r="S8068">
            <v>40</v>
          </cell>
        </row>
        <row r="8069">
          <cell r="K8069">
            <v>1.9103228447628746E-2</v>
          </cell>
          <cell r="S8069">
            <v>40</v>
          </cell>
        </row>
        <row r="8070">
          <cell r="K8070">
            <v>-1.9322586112072756E-3</v>
          </cell>
          <cell r="S8070">
            <v>40</v>
          </cell>
        </row>
        <row r="8071">
          <cell r="K8071">
            <v>-0.75977935961584708</v>
          </cell>
          <cell r="S8071">
            <v>40</v>
          </cell>
        </row>
        <row r="8072">
          <cell r="K8072">
            <v>-1.8465068353116965</v>
          </cell>
          <cell r="S8072">
            <v>40</v>
          </cell>
        </row>
        <row r="8073">
          <cell r="K8073">
            <v>-1.8425910292976406</v>
          </cell>
          <cell r="S8073">
            <v>40</v>
          </cell>
        </row>
        <row r="8074">
          <cell r="K8074">
            <v>-1.8428398933678578</v>
          </cell>
          <cell r="S8074">
            <v>40</v>
          </cell>
        </row>
        <row r="8075">
          <cell r="K8075">
            <v>-1.8280051477120474</v>
          </cell>
          <cell r="S8075">
            <v>40</v>
          </cell>
        </row>
        <row r="8076">
          <cell r="K8076">
            <v>-1.8422993073417662</v>
          </cell>
          <cell r="S8076">
            <v>40</v>
          </cell>
        </row>
        <row r="8077">
          <cell r="K8077">
            <v>-1.8148698828825052</v>
          </cell>
          <cell r="S8077">
            <v>40</v>
          </cell>
        </row>
        <row r="8078">
          <cell r="K8078">
            <v>-1.0145552359245846</v>
          </cell>
          <cell r="S8078">
            <v>40</v>
          </cell>
        </row>
        <row r="8079">
          <cell r="K8079">
            <v>-0.91266790851728219</v>
          </cell>
          <cell r="S8079">
            <v>40</v>
          </cell>
        </row>
        <row r="8080">
          <cell r="K8080">
            <v>-0.90984985696814868</v>
          </cell>
          <cell r="S8080">
            <v>40</v>
          </cell>
        </row>
        <row r="8081">
          <cell r="K8081">
            <v>-0.82359759026857937</v>
          </cell>
          <cell r="S8081">
            <v>40</v>
          </cell>
        </row>
        <row r="8082">
          <cell r="K8082">
            <v>-0.86185194291526657</v>
          </cell>
          <cell r="S8082">
            <v>40</v>
          </cell>
        </row>
        <row r="8083">
          <cell r="K8083">
            <v>-0.77581959399208822</v>
          </cell>
          <cell r="S8083">
            <v>40</v>
          </cell>
        </row>
        <row r="8084">
          <cell r="K8084">
            <v>-1.2000315836550568</v>
          </cell>
          <cell r="S8084">
            <v>40</v>
          </cell>
        </row>
        <row r="8085">
          <cell r="K8085">
            <v>-1.1446478917052518</v>
          </cell>
          <cell r="S8085">
            <v>40</v>
          </cell>
        </row>
        <row r="8086">
          <cell r="K8086">
            <v>-0.88804189150937407</v>
          </cell>
          <cell r="S8086">
            <v>40</v>
          </cell>
        </row>
        <row r="8087">
          <cell r="K8087">
            <v>-0.82507369043393097</v>
          </cell>
          <cell r="S8087">
            <v>40</v>
          </cell>
        </row>
        <row r="8088">
          <cell r="K8088">
            <v>-0.72920973926651311</v>
          </cell>
          <cell r="S8088">
            <v>40</v>
          </cell>
        </row>
        <row r="8089">
          <cell r="K8089">
            <v>-0.72352039541490387</v>
          </cell>
          <cell r="S8089">
            <v>40</v>
          </cell>
        </row>
        <row r="8090">
          <cell r="K8090">
            <v>-3.9665696056118433E-3</v>
          </cell>
          <cell r="S8090">
            <v>40</v>
          </cell>
        </row>
        <row r="8091">
          <cell r="K8091">
            <v>0.46291471781947446</v>
          </cell>
          <cell r="S8091">
            <v>40</v>
          </cell>
        </row>
        <row r="8092">
          <cell r="K8092">
            <v>-0.70486217118416061</v>
          </cell>
          <cell r="S8092">
            <v>40</v>
          </cell>
        </row>
        <row r="8093">
          <cell r="K8093">
            <v>-6.5117575966089584E-3</v>
          </cell>
          <cell r="S8093">
            <v>40</v>
          </cell>
        </row>
        <row r="8094">
          <cell r="K8094">
            <v>9.9332297617565715</v>
          </cell>
          <cell r="S8094">
            <v>40</v>
          </cell>
        </row>
        <row r="8095">
          <cell r="K8095">
            <v>-5.0799712659137138E-3</v>
          </cell>
          <cell r="S8095">
            <v>40</v>
          </cell>
        </row>
        <row r="8096">
          <cell r="K8096">
            <v>2.3499848149836727E-2</v>
          </cell>
          <cell r="S8096">
            <v>40</v>
          </cell>
        </row>
        <row r="8097">
          <cell r="K8097">
            <v>-7.2763691173855973E-3</v>
          </cell>
          <cell r="S8097">
            <v>40</v>
          </cell>
        </row>
        <row r="8098">
          <cell r="K8098">
            <v>-7.2942744800948067E-3</v>
          </cell>
          <cell r="S8098">
            <v>40</v>
          </cell>
        </row>
        <row r="8099">
          <cell r="K8099">
            <v>8.043091176200768E-3</v>
          </cell>
          <cell r="S8099">
            <v>40</v>
          </cell>
        </row>
        <row r="8100">
          <cell r="K8100">
            <v>-1.0742826233058868E-2</v>
          </cell>
          <cell r="S8100">
            <v>40</v>
          </cell>
        </row>
        <row r="8101">
          <cell r="K8101">
            <v>8.3571071313777718</v>
          </cell>
          <cell r="S8101">
            <v>40</v>
          </cell>
        </row>
        <row r="8102">
          <cell r="K8102">
            <v>-6.7696348548422439E-3</v>
          </cell>
          <cell r="S8102">
            <v>40</v>
          </cell>
        </row>
        <row r="8103">
          <cell r="K8103">
            <v>6.6612514187311061E-5</v>
          </cell>
          <cell r="S8103">
            <v>40</v>
          </cell>
        </row>
        <row r="8104">
          <cell r="K8104">
            <v>-1.0589036963669205E-2</v>
          </cell>
          <cell r="S8104">
            <v>40</v>
          </cell>
        </row>
        <row r="8105">
          <cell r="K8105">
            <v>-0.57193203811557458</v>
          </cell>
          <cell r="S8105">
            <v>40</v>
          </cell>
        </row>
        <row r="8106">
          <cell r="K8106">
            <v>-1.2956058198376141E-2</v>
          </cell>
          <cell r="S8106">
            <v>40</v>
          </cell>
        </row>
        <row r="8107">
          <cell r="K8107">
            <v>-0.39465931585844088</v>
          </cell>
          <cell r="S8107">
            <v>40</v>
          </cell>
        </row>
        <row r="8108">
          <cell r="K8108">
            <v>-1.0098708670596153</v>
          </cell>
          <cell r="S8108">
            <v>40</v>
          </cell>
        </row>
        <row r="8109">
          <cell r="K8109">
            <v>3.2028790464456947E-2</v>
          </cell>
          <cell r="S8109">
            <v>40</v>
          </cell>
        </row>
        <row r="8110">
          <cell r="K8110">
            <v>0.56910244119876119</v>
          </cell>
          <cell r="S8110">
            <v>40</v>
          </cell>
        </row>
        <row r="8111">
          <cell r="K8111">
            <v>-1.8446594757768993</v>
          </cell>
          <cell r="S8111">
            <v>40</v>
          </cell>
        </row>
        <row r="8112">
          <cell r="K8112">
            <v>-1.8162934927493526</v>
          </cell>
          <cell r="S8112">
            <v>40</v>
          </cell>
        </row>
        <row r="8113">
          <cell r="K8113">
            <v>-1.8325091309863826</v>
          </cell>
          <cell r="S8113">
            <v>40</v>
          </cell>
        </row>
        <row r="8114">
          <cell r="K8114">
            <v>-0.91506683037816416</v>
          </cell>
          <cell r="S8114">
            <v>40</v>
          </cell>
        </row>
        <row r="8115">
          <cell r="K8115">
            <v>-0.84678191188695162</v>
          </cell>
          <cell r="S8115">
            <v>40</v>
          </cell>
        </row>
        <row r="8116">
          <cell r="K8116">
            <v>-0.77979666726652064</v>
          </cell>
          <cell r="S8116">
            <v>40</v>
          </cell>
        </row>
        <row r="8117">
          <cell r="K8117">
            <v>-1.1404583506256945</v>
          </cell>
          <cell r="S8117">
            <v>40</v>
          </cell>
        </row>
        <row r="8118">
          <cell r="K8118">
            <v>-0.83023412308812017</v>
          </cell>
          <cell r="S8118">
            <v>40</v>
          </cell>
        </row>
        <row r="8119">
          <cell r="K8119">
            <v>-0.7383719335512744</v>
          </cell>
          <cell r="S8119">
            <v>40</v>
          </cell>
        </row>
        <row r="8120">
          <cell r="K8120">
            <v>1.0063339177380056E-4</v>
          </cell>
          <cell r="S8120">
            <v>40</v>
          </cell>
        </row>
        <row r="8121">
          <cell r="K8121">
            <v>-6.183936913061897E-3</v>
          </cell>
          <cell r="S8121">
            <v>40</v>
          </cell>
        </row>
        <row r="8122">
          <cell r="K8122">
            <v>-5.0681776570209664E-3</v>
          </cell>
          <cell r="S8122">
            <v>40</v>
          </cell>
        </row>
        <row r="8123">
          <cell r="K8123">
            <v>-0.90468259999588641</v>
          </cell>
          <cell r="S8123">
            <v>40</v>
          </cell>
        </row>
        <row r="8124">
          <cell r="K8124">
            <v>-0.72730909620439033</v>
          </cell>
          <cell r="S8124">
            <v>40</v>
          </cell>
        </row>
        <row r="8125">
          <cell r="K8125">
            <v>-0.5827779966374238</v>
          </cell>
          <cell r="S8125">
            <v>40</v>
          </cell>
        </row>
        <row r="8126">
          <cell r="K8126">
            <v>-0.83197376556665836</v>
          </cell>
          <cell r="S8126">
            <v>40</v>
          </cell>
        </row>
        <row r="8127">
          <cell r="K8127">
            <v>0.54914584631627905</v>
          </cell>
          <cell r="S8127">
            <v>40</v>
          </cell>
        </row>
        <row r="8128">
          <cell r="K8128">
            <v>0.13985207972296354</v>
          </cell>
          <cell r="S8128">
            <v>40</v>
          </cell>
        </row>
        <row r="8129">
          <cell r="K8129">
            <v>12.583135412768037</v>
          </cell>
          <cell r="S8129">
            <v>40</v>
          </cell>
        </row>
        <row r="8130">
          <cell r="K8130">
            <v>1.3658313069859596</v>
          </cell>
          <cell r="S8130">
            <v>40</v>
          </cell>
        </row>
        <row r="8131">
          <cell r="K8131">
            <v>1.4111623611048296</v>
          </cell>
          <cell r="S8131">
            <v>40</v>
          </cell>
        </row>
        <row r="8132">
          <cell r="K8132">
            <v>0.13214834648841919</v>
          </cell>
          <cell r="S8132">
            <v>40</v>
          </cell>
        </row>
        <row r="8133">
          <cell r="K8133">
            <v>0.77460268366556373</v>
          </cell>
          <cell r="S8133">
            <v>40</v>
          </cell>
        </row>
        <row r="8134">
          <cell r="K8134">
            <v>1.0746721890827953</v>
          </cell>
          <cell r="S8134">
            <v>40</v>
          </cell>
        </row>
        <row r="8135">
          <cell r="K8135">
            <v>5.6415038106289546E-4</v>
          </cell>
          <cell r="S8135">
            <v>40</v>
          </cell>
        </row>
        <row r="8136">
          <cell r="K8136">
            <v>0.18188948492787849</v>
          </cell>
          <cell r="S8136">
            <v>40</v>
          </cell>
        </row>
        <row r="8137">
          <cell r="K8137">
            <v>4.4137598517770132E-2</v>
          </cell>
          <cell r="S8137">
            <v>40</v>
          </cell>
        </row>
        <row r="8138">
          <cell r="K8138">
            <v>-1.1241195472218302</v>
          </cell>
          <cell r="S8138">
            <v>40</v>
          </cell>
        </row>
        <row r="8139">
          <cell r="K8139">
            <v>2.1059368767660082E-4</v>
          </cell>
          <cell r="S8139">
            <v>40</v>
          </cell>
        </row>
        <row r="8140">
          <cell r="K8140">
            <v>2.4677566449076983E-4</v>
          </cell>
          <cell r="S8140">
            <v>40</v>
          </cell>
        </row>
        <row r="8141">
          <cell r="K8141">
            <v>-0.92454261978550722</v>
          </cell>
          <cell r="S8141">
            <v>40</v>
          </cell>
        </row>
        <row r="8142">
          <cell r="K8142">
            <v>-2.0980394948027215E-4</v>
          </cell>
          <cell r="S8142">
            <v>40</v>
          </cell>
        </row>
        <row r="8143">
          <cell r="K8143">
            <v>1.5012797701221239</v>
          </cell>
          <cell r="S8143">
            <v>40</v>
          </cell>
        </row>
        <row r="8144">
          <cell r="K8144">
            <v>0.19725174889566721</v>
          </cell>
          <cell r="S8144">
            <v>40</v>
          </cell>
        </row>
        <row r="8145">
          <cell r="K8145">
            <v>1.4760924569636502</v>
          </cell>
          <cell r="S8145">
            <v>40</v>
          </cell>
        </row>
        <row r="8146">
          <cell r="K8146">
            <v>0.32235988004433475</v>
          </cell>
          <cell r="S8146">
            <v>40</v>
          </cell>
        </row>
        <row r="8147">
          <cell r="K8147">
            <v>-1.176650312819733</v>
          </cell>
          <cell r="S8147">
            <v>40</v>
          </cell>
        </row>
        <row r="8148">
          <cell r="K8148">
            <v>0.29886746985184853</v>
          </cell>
          <cell r="S8148">
            <v>40</v>
          </cell>
        </row>
        <row r="8149">
          <cell r="K8149">
            <v>-0.26444419812098924</v>
          </cell>
          <cell r="S8149">
            <v>36</v>
          </cell>
        </row>
        <row r="8150">
          <cell r="K8150">
            <v>1965.2371587668422</v>
          </cell>
          <cell r="S8150">
            <v>40</v>
          </cell>
        </row>
        <row r="8151">
          <cell r="K8151">
            <v>260.73183165152273</v>
          </cell>
          <cell r="S8151">
            <v>40</v>
          </cell>
        </row>
        <row r="8152">
          <cell r="K8152">
            <v>8.4130805705020713</v>
          </cell>
          <cell r="S8152">
            <v>40</v>
          </cell>
        </row>
        <row r="8153">
          <cell r="K8153">
            <v>-0.94675921749192993</v>
          </cell>
          <cell r="S8153">
            <v>40</v>
          </cell>
        </row>
        <row r="8154">
          <cell r="K8154">
            <v>0.3636829321783005</v>
          </cell>
          <cell r="S8154">
            <v>40</v>
          </cell>
        </row>
        <row r="8155">
          <cell r="K8155">
            <v>1.2417805690688704</v>
          </cell>
          <cell r="S8155">
            <v>40</v>
          </cell>
        </row>
        <row r="8156">
          <cell r="K8156">
            <v>-0.89851161179714412</v>
          </cell>
          <cell r="S8156">
            <v>40</v>
          </cell>
        </row>
        <row r="8157">
          <cell r="K8157">
            <v>0.3641504237243478</v>
          </cell>
          <cell r="S8157">
            <v>40</v>
          </cell>
        </row>
        <row r="8158">
          <cell r="K8158">
            <v>-0.87294682793431144</v>
          </cell>
          <cell r="S8158">
            <v>40</v>
          </cell>
        </row>
        <row r="8159">
          <cell r="K8159">
            <v>15.948532969698141</v>
          </cell>
          <cell r="S8159">
            <v>40</v>
          </cell>
        </row>
        <row r="8160">
          <cell r="K8160">
            <v>-0.93966992809656202</v>
          </cell>
          <cell r="S8160">
            <v>40</v>
          </cell>
        </row>
        <row r="8161">
          <cell r="K8161">
            <v>-4.293651266883234E-2</v>
          </cell>
          <cell r="S8161">
            <v>40</v>
          </cell>
        </row>
        <row r="8162">
          <cell r="K8162">
            <v>10.887155860776051</v>
          </cell>
          <cell r="S8162">
            <v>40</v>
          </cell>
        </row>
        <row r="8163">
          <cell r="K8163">
            <v>-2.9138018629829942E-4</v>
          </cell>
          <cell r="S8163">
            <v>40</v>
          </cell>
        </row>
        <row r="8164">
          <cell r="K8164">
            <v>0.2851581761247895</v>
          </cell>
          <cell r="S8164">
            <v>40</v>
          </cell>
        </row>
        <row r="8165">
          <cell r="K8165">
            <v>-1.07643274513358</v>
          </cell>
          <cell r="S8165">
            <v>40</v>
          </cell>
        </row>
        <row r="8166">
          <cell r="K8166">
            <v>-0.83943689372075203</v>
          </cell>
          <cell r="S8166">
            <v>40</v>
          </cell>
        </row>
        <row r="8167">
          <cell r="K8167">
            <v>0.35679386214043823</v>
          </cell>
          <cell r="S8167">
            <v>40</v>
          </cell>
        </row>
        <row r="8168">
          <cell r="K8168">
            <v>-1.0449334116014426</v>
          </cell>
          <cell r="S8168">
            <v>40</v>
          </cell>
        </row>
        <row r="8169">
          <cell r="K8169">
            <v>-9.5398968607796869E-2</v>
          </cell>
          <cell r="S8169">
            <v>40</v>
          </cell>
        </row>
        <row r="8170">
          <cell r="K8170">
            <v>-0.432203092432422</v>
          </cell>
          <cell r="S8170">
            <v>37</v>
          </cell>
        </row>
        <row r="8171">
          <cell r="K8171">
            <v>1.4191897667801214</v>
          </cell>
          <cell r="S8171">
            <v>40</v>
          </cell>
        </row>
        <row r="8172">
          <cell r="K8172">
            <v>1.3888278786004555</v>
          </cell>
          <cell r="S8172">
            <v>40</v>
          </cell>
        </row>
        <row r="8173">
          <cell r="K8173">
            <v>1.4135201612662145</v>
          </cell>
          <cell r="S8173">
            <v>40</v>
          </cell>
        </row>
        <row r="8174">
          <cell r="K8174">
            <v>-0.98252908619073631</v>
          </cell>
          <cell r="S8174">
            <v>40</v>
          </cell>
        </row>
        <row r="8175">
          <cell r="K8175">
            <v>-0.98659377091699441</v>
          </cell>
          <cell r="S8175">
            <v>40</v>
          </cell>
        </row>
        <row r="8176">
          <cell r="K8176">
            <v>0.70988661979383716</v>
          </cell>
          <cell r="S8176">
            <v>40</v>
          </cell>
        </row>
        <row r="8177">
          <cell r="K8177">
            <v>-0.90844037173592995</v>
          </cell>
          <cell r="S8177">
            <v>40</v>
          </cell>
        </row>
        <row r="8178">
          <cell r="K8178">
            <v>-0.92423755148422271</v>
          </cell>
          <cell r="S8178">
            <v>40</v>
          </cell>
        </row>
        <row r="8179">
          <cell r="K8179">
            <v>-0.94073277088650531</v>
          </cell>
          <cell r="S8179">
            <v>40</v>
          </cell>
        </row>
        <row r="8180">
          <cell r="K8180">
            <v>-1.0471969771462424</v>
          </cell>
          <cell r="S8180">
            <v>40</v>
          </cell>
        </row>
        <row r="8181">
          <cell r="K8181">
            <v>-0.95786212969691364</v>
          </cell>
          <cell r="S8181">
            <v>40</v>
          </cell>
        </row>
        <row r="8182">
          <cell r="K8182">
            <v>-0.9085774003184921</v>
          </cell>
          <cell r="S8182">
            <v>40</v>
          </cell>
        </row>
        <row r="8183">
          <cell r="K8183">
            <v>8.3177637029693372</v>
          </cell>
          <cell r="S8183">
            <v>40</v>
          </cell>
        </row>
        <row r="8184">
          <cell r="K8184">
            <v>-4.0785417972825092E-4</v>
          </cell>
          <cell r="S8184">
            <v>40</v>
          </cell>
        </row>
        <row r="8185">
          <cell r="K8185">
            <v>-0.91628887343308718</v>
          </cell>
          <cell r="S8185">
            <v>40</v>
          </cell>
        </row>
        <row r="8186">
          <cell r="K8186">
            <v>-4.1696498087547777E-4</v>
          </cell>
          <cell r="S8186">
            <v>40</v>
          </cell>
        </row>
        <row r="8187">
          <cell r="K8187">
            <v>-0.99599908361519662</v>
          </cell>
          <cell r="S8187">
            <v>40</v>
          </cell>
        </row>
        <row r="8188">
          <cell r="K8188">
            <v>46.619598291312258</v>
          </cell>
          <cell r="S8188">
            <v>40</v>
          </cell>
        </row>
        <row r="8189">
          <cell r="K8189">
            <v>-1.0425125422501313</v>
          </cell>
          <cell r="S8189">
            <v>40</v>
          </cell>
        </row>
        <row r="8190">
          <cell r="K8190">
            <v>2.4152912776411051</v>
          </cell>
          <cell r="S8190">
            <v>40</v>
          </cell>
        </row>
        <row r="8191">
          <cell r="K8191">
            <v>-0.59796175301312793</v>
          </cell>
          <cell r="S8191">
            <v>40</v>
          </cell>
        </row>
        <row r="8192">
          <cell r="K8192">
            <v>1.3195602431508824</v>
          </cell>
          <cell r="S8192">
            <v>40</v>
          </cell>
        </row>
        <row r="8193">
          <cell r="K8193">
            <v>1.3448195782369727</v>
          </cell>
          <cell r="S8193">
            <v>40</v>
          </cell>
        </row>
        <row r="8194">
          <cell r="K8194">
            <v>6.4958508245466078</v>
          </cell>
          <cell r="S8194">
            <v>40</v>
          </cell>
        </row>
        <row r="8195">
          <cell r="K8195">
            <v>-1.066544957438174</v>
          </cell>
          <cell r="S8195">
            <v>40</v>
          </cell>
        </row>
        <row r="8196">
          <cell r="K8196">
            <v>0.79597565244892321</v>
          </cell>
          <cell r="S8196">
            <v>40</v>
          </cell>
        </row>
        <row r="8197">
          <cell r="K8197">
            <v>1.208444909797699</v>
          </cell>
          <cell r="S8197">
            <v>40</v>
          </cell>
        </row>
        <row r="8198">
          <cell r="K8198">
            <v>-0.99655646479657334</v>
          </cell>
          <cell r="S8198">
            <v>40</v>
          </cell>
        </row>
        <row r="8199">
          <cell r="K8199">
            <v>-1.0179874894966721</v>
          </cell>
          <cell r="S8199">
            <v>40</v>
          </cell>
        </row>
        <row r="8200">
          <cell r="K8200">
            <v>-1.0314940536593271</v>
          </cell>
          <cell r="S8200">
            <v>40</v>
          </cell>
        </row>
        <row r="8201">
          <cell r="K8201">
            <v>0.26196785763154012</v>
          </cell>
          <cell r="S8201">
            <v>40</v>
          </cell>
        </row>
        <row r="8202">
          <cell r="K8202">
            <v>-1.0415370212741268</v>
          </cell>
          <cell r="S8202">
            <v>40</v>
          </cell>
        </row>
        <row r="8203">
          <cell r="K8203">
            <v>-1.0035336534627921</v>
          </cell>
          <cell r="S8203">
            <v>40</v>
          </cell>
        </row>
        <row r="8204">
          <cell r="K8204">
            <v>1.2791880317043467</v>
          </cell>
          <cell r="S8204">
            <v>40</v>
          </cell>
        </row>
        <row r="8205">
          <cell r="K8205">
            <v>-1.016049292623725</v>
          </cell>
          <cell r="S8205">
            <v>40</v>
          </cell>
        </row>
        <row r="8206">
          <cell r="K8206">
            <v>-0.94141321102280495</v>
          </cell>
          <cell r="S8206">
            <v>40</v>
          </cell>
        </row>
        <row r="8207">
          <cell r="K8207">
            <v>-4.0720923753943827E-4</v>
          </cell>
          <cell r="S8207">
            <v>40</v>
          </cell>
        </row>
        <row r="8208">
          <cell r="K8208">
            <v>1.2841345086008504</v>
          </cell>
          <cell r="S8208">
            <v>40</v>
          </cell>
        </row>
        <row r="8209">
          <cell r="K8209">
            <v>2.2400622579249321</v>
          </cell>
          <cell r="S8209">
            <v>40</v>
          </cell>
        </row>
        <row r="8210">
          <cell r="K8210">
            <v>20.129360116365437</v>
          </cell>
          <cell r="S8210">
            <v>40</v>
          </cell>
        </row>
        <row r="8211">
          <cell r="K8211">
            <v>2.1243086188318352</v>
          </cell>
          <cell r="S8211">
            <v>40</v>
          </cell>
        </row>
        <row r="8212">
          <cell r="K8212">
            <v>4.0465754311556443</v>
          </cell>
          <cell r="S8212">
            <v>40</v>
          </cell>
        </row>
        <row r="8213">
          <cell r="K8213">
            <v>-3.6156781839907074E-3</v>
          </cell>
          <cell r="S8213">
            <v>40</v>
          </cell>
        </row>
        <row r="8214">
          <cell r="K8214">
            <v>-2.2969055150090403E-3</v>
          </cell>
          <cell r="S8214">
            <v>40</v>
          </cell>
        </row>
        <row r="8215">
          <cell r="K8215">
            <v>-1.6618387455789804E-3</v>
          </cell>
          <cell r="S8215">
            <v>40</v>
          </cell>
        </row>
        <row r="8216">
          <cell r="K8216">
            <v>-1.8411139518686601</v>
          </cell>
          <cell r="S8216">
            <v>40</v>
          </cell>
        </row>
        <row r="8217">
          <cell r="K8217">
            <v>-1.8486616424922138</v>
          </cell>
          <cell r="S8217">
            <v>40</v>
          </cell>
        </row>
        <row r="8218">
          <cell r="K8218">
            <v>-1.8583375965578892</v>
          </cell>
          <cell r="S8218">
            <v>40</v>
          </cell>
        </row>
        <row r="8219">
          <cell r="K8219">
            <v>-0.99674315519772672</v>
          </cell>
          <cell r="S8219">
            <v>40</v>
          </cell>
        </row>
        <row r="8220">
          <cell r="K8220">
            <v>-0.88806998461401621</v>
          </cell>
          <cell r="S8220">
            <v>40</v>
          </cell>
        </row>
        <row r="8221">
          <cell r="K8221">
            <v>0.44693817698193994</v>
          </cell>
          <cell r="S8221">
            <v>40</v>
          </cell>
        </row>
        <row r="8222">
          <cell r="K8222">
            <v>-1.1347510745478275</v>
          </cell>
          <cell r="S8222">
            <v>40</v>
          </cell>
        </row>
        <row r="8223">
          <cell r="K8223">
            <v>-0.82678889445685411</v>
          </cell>
          <cell r="S8223">
            <v>40</v>
          </cell>
        </row>
        <row r="8224">
          <cell r="K8224">
            <v>-0.64305255372446779</v>
          </cell>
          <cell r="S8224">
            <v>40</v>
          </cell>
        </row>
        <row r="8225">
          <cell r="K8225">
            <v>-0.96075889060157738</v>
          </cell>
          <cell r="S8225">
            <v>40</v>
          </cell>
        </row>
        <row r="8226">
          <cell r="K8226">
            <v>-0.60791048617789611</v>
          </cell>
          <cell r="S8226">
            <v>40</v>
          </cell>
        </row>
        <row r="8227">
          <cell r="K8227">
            <v>-7.6408380176273827E-3</v>
          </cell>
          <cell r="S8227">
            <v>40</v>
          </cell>
        </row>
        <row r="8228">
          <cell r="K8228">
            <v>3.4457417207709553</v>
          </cell>
          <cell r="S8228">
            <v>40</v>
          </cell>
        </row>
        <row r="8229">
          <cell r="K8229">
            <v>0.43184346596170597</v>
          </cell>
          <cell r="S8229">
            <v>40</v>
          </cell>
        </row>
        <row r="8230">
          <cell r="K8230">
            <v>-1.12490318633573E-2</v>
          </cell>
          <cell r="S8230">
            <v>40</v>
          </cell>
        </row>
        <row r="8231">
          <cell r="K8231">
            <v>-6.6992286225963649E-3</v>
          </cell>
          <cell r="S8231">
            <v>40</v>
          </cell>
        </row>
        <row r="8232">
          <cell r="K8232">
            <v>-1.2027950397799319E-2</v>
          </cell>
          <cell r="S8232">
            <v>40</v>
          </cell>
        </row>
        <row r="8233">
          <cell r="K8233">
            <v>-3.7375359204118865E-2</v>
          </cell>
          <cell r="S8233">
            <v>40</v>
          </cell>
        </row>
        <row r="8234">
          <cell r="K8234">
            <v>-3.581552772918569E-3</v>
          </cell>
          <cell r="S8234">
            <v>40</v>
          </cell>
        </row>
        <row r="8235">
          <cell r="K8235">
            <v>-0.99274080427965916</v>
          </cell>
          <cell r="S8235">
            <v>40</v>
          </cell>
        </row>
        <row r="8236">
          <cell r="K8236">
            <v>-2.2683992273229005E-3</v>
          </cell>
          <cell r="S8236">
            <v>40</v>
          </cell>
        </row>
        <row r="8237">
          <cell r="K8237">
            <v>0.51907483827714118</v>
          </cell>
          <cell r="S8237">
            <v>40</v>
          </cell>
        </row>
        <row r="8238">
          <cell r="K8238">
            <v>-1.5857584804275528E-3</v>
          </cell>
          <cell r="S8238">
            <v>40</v>
          </cell>
        </row>
        <row r="8239">
          <cell r="K8239">
            <v>-0.71089786440666669</v>
          </cell>
          <cell r="S8239">
            <v>40</v>
          </cell>
        </row>
        <row r="8240">
          <cell r="K8240">
            <v>-1.8392317746194837</v>
          </cell>
          <cell r="S8240">
            <v>40</v>
          </cell>
        </row>
        <row r="8241">
          <cell r="K8241">
            <v>-1.8460897926530258</v>
          </cell>
          <cell r="S8241">
            <v>40</v>
          </cell>
        </row>
        <row r="8242">
          <cell r="K8242">
            <v>-1.8634894659308761</v>
          </cell>
          <cell r="S8242">
            <v>40</v>
          </cell>
        </row>
        <row r="8243">
          <cell r="K8243">
            <v>-1.8323770951628935</v>
          </cell>
          <cell r="S8243">
            <v>40</v>
          </cell>
        </row>
        <row r="8244">
          <cell r="K8244">
            <v>-1.8554767283957303</v>
          </cell>
          <cell r="S8244">
            <v>40</v>
          </cell>
        </row>
        <row r="8245">
          <cell r="K8245">
            <v>-1.8394211606750657</v>
          </cell>
          <cell r="S8245">
            <v>40</v>
          </cell>
        </row>
        <row r="8246">
          <cell r="K8246">
            <v>-0.99335199550093323</v>
          </cell>
          <cell r="S8246">
            <v>40</v>
          </cell>
        </row>
        <row r="8247">
          <cell r="K8247">
            <v>-0.89233382864166944</v>
          </cell>
          <cell r="S8247">
            <v>40</v>
          </cell>
        </row>
        <row r="8248">
          <cell r="K8248">
            <v>-0.89720180432067109</v>
          </cell>
          <cell r="S8248">
            <v>40</v>
          </cell>
        </row>
        <row r="8249">
          <cell r="K8249">
            <v>-0.81562577517854706</v>
          </cell>
          <cell r="S8249">
            <v>40</v>
          </cell>
        </row>
        <row r="8250">
          <cell r="K8250">
            <v>0.45147667105676742</v>
          </cell>
          <cell r="S8250">
            <v>40</v>
          </cell>
        </row>
        <row r="8251">
          <cell r="K8251">
            <v>0.41789109053643064</v>
          </cell>
          <cell r="S8251">
            <v>40</v>
          </cell>
        </row>
        <row r="8252">
          <cell r="K8252">
            <v>1.139912715808074</v>
          </cell>
          <cell r="S8252">
            <v>40</v>
          </cell>
        </row>
        <row r="8253">
          <cell r="K8253">
            <v>-1.0767118317759616</v>
          </cell>
          <cell r="S8253">
            <v>40</v>
          </cell>
        </row>
        <row r="8254">
          <cell r="K8254">
            <v>-0.84190315245002745</v>
          </cell>
          <cell r="S8254">
            <v>40</v>
          </cell>
        </row>
        <row r="8255">
          <cell r="K8255">
            <v>-0.79361041349112582</v>
          </cell>
          <cell r="S8255">
            <v>40</v>
          </cell>
        </row>
        <row r="8256">
          <cell r="K8256">
            <v>-0.65002946095237302</v>
          </cell>
          <cell r="S8256">
            <v>40</v>
          </cell>
        </row>
        <row r="8257">
          <cell r="K8257">
            <v>-0.65674051583812731</v>
          </cell>
          <cell r="S8257">
            <v>40</v>
          </cell>
        </row>
        <row r="8258">
          <cell r="K8258">
            <v>-0.96611412778600358</v>
          </cell>
          <cell r="S8258">
            <v>40</v>
          </cell>
        </row>
        <row r="8259">
          <cell r="K8259">
            <v>0.45782114281064373</v>
          </cell>
          <cell r="S8259">
            <v>40</v>
          </cell>
        </row>
        <row r="8260">
          <cell r="K8260">
            <v>-0.62475315180252866</v>
          </cell>
          <cell r="S8260">
            <v>40</v>
          </cell>
        </row>
        <row r="8261">
          <cell r="K8261">
            <v>-6.3855827683480214E-3</v>
          </cell>
          <cell r="S8261">
            <v>40</v>
          </cell>
        </row>
        <row r="8262">
          <cell r="K8262">
            <v>-7.8181273359329492E-3</v>
          </cell>
          <cell r="S8262">
            <v>40</v>
          </cell>
        </row>
        <row r="8263">
          <cell r="K8263">
            <v>0.31360274835782193</v>
          </cell>
          <cell r="S8263">
            <v>40</v>
          </cell>
        </row>
        <row r="8264">
          <cell r="K8264">
            <v>3.405984031103547</v>
          </cell>
          <cell r="S8264">
            <v>40</v>
          </cell>
        </row>
        <row r="8265">
          <cell r="K8265">
            <v>-7.1420935184745493E-3</v>
          </cell>
          <cell r="S8265">
            <v>40</v>
          </cell>
        </row>
        <row r="8266">
          <cell r="K8266">
            <v>-0.3688497051774795</v>
          </cell>
          <cell r="S8266">
            <v>40</v>
          </cell>
        </row>
        <row r="8267">
          <cell r="K8267">
            <v>0.85823482337069379</v>
          </cell>
          <cell r="S8267">
            <v>40</v>
          </cell>
        </row>
        <row r="8268">
          <cell r="K8268">
            <v>-0.40963363418611559</v>
          </cell>
          <cell r="S8268">
            <v>40</v>
          </cell>
        </row>
        <row r="8269">
          <cell r="K8269">
            <v>-0.46463057556646592</v>
          </cell>
          <cell r="S8269">
            <v>40</v>
          </cell>
        </row>
        <row r="8270">
          <cell r="K8270">
            <v>-6.7427005886335377E-3</v>
          </cell>
          <cell r="S8270">
            <v>40</v>
          </cell>
        </row>
        <row r="8271">
          <cell r="K8271">
            <v>-0.75277975552204868</v>
          </cell>
          <cell r="S8271">
            <v>40</v>
          </cell>
        </row>
        <row r="8272">
          <cell r="K8272">
            <v>-1.3019382649570565E-2</v>
          </cell>
          <cell r="S8272">
            <v>40</v>
          </cell>
        </row>
        <row r="8273">
          <cell r="K8273">
            <v>5.2638574657968684</v>
          </cell>
          <cell r="S8273">
            <v>40</v>
          </cell>
        </row>
        <row r="8274">
          <cell r="K8274">
            <v>0.39834042754437526</v>
          </cell>
          <cell r="S8274">
            <v>40</v>
          </cell>
        </row>
        <row r="8275">
          <cell r="K8275">
            <v>0.17620506386182058</v>
          </cell>
          <cell r="S8275">
            <v>40</v>
          </cell>
        </row>
        <row r="8276">
          <cell r="K8276">
            <v>-0.9989742230691937</v>
          </cell>
          <cell r="S8276">
            <v>40</v>
          </cell>
        </row>
        <row r="8277">
          <cell r="K8277">
            <v>9.7040171662149774E-2</v>
          </cell>
          <cell r="S8277">
            <v>40</v>
          </cell>
        </row>
        <row r="8278">
          <cell r="K8278">
            <v>0.39006859095350011</v>
          </cell>
          <cell r="S8278">
            <v>40</v>
          </cell>
        </row>
        <row r="8279">
          <cell r="K8279">
            <v>-1.8331584615311471</v>
          </cell>
          <cell r="S8279">
            <v>40</v>
          </cell>
        </row>
        <row r="8280">
          <cell r="K8280">
            <v>-1.81436690890677</v>
          </cell>
          <cell r="S8280">
            <v>40</v>
          </cell>
        </row>
        <row r="8281">
          <cell r="K8281">
            <v>-1.8068116490137505</v>
          </cell>
          <cell r="S8281">
            <v>40</v>
          </cell>
        </row>
        <row r="8282">
          <cell r="K8282">
            <v>-0.92207993520298492</v>
          </cell>
          <cell r="S8282">
            <v>40</v>
          </cell>
        </row>
        <row r="8283">
          <cell r="K8283">
            <v>-0.81695258402197735</v>
          </cell>
          <cell r="S8283">
            <v>40</v>
          </cell>
        </row>
        <row r="8284">
          <cell r="K8284">
            <v>0.42428350385559788</v>
          </cell>
          <cell r="S8284">
            <v>40</v>
          </cell>
        </row>
        <row r="8285">
          <cell r="K8285">
            <v>-1.0820722189131018</v>
          </cell>
          <cell r="S8285">
            <v>40</v>
          </cell>
        </row>
        <row r="8286">
          <cell r="K8286">
            <v>-0.80018166502221966</v>
          </cell>
          <cell r="S8286">
            <v>40</v>
          </cell>
        </row>
        <row r="8287">
          <cell r="K8287">
            <v>-0.67824259837039991</v>
          </cell>
          <cell r="S8287">
            <v>40</v>
          </cell>
        </row>
        <row r="8288">
          <cell r="K8288">
            <v>-0.87152364718832909</v>
          </cell>
          <cell r="S8288">
            <v>40</v>
          </cell>
        </row>
        <row r="8289">
          <cell r="K8289">
            <v>-6.0031981306739018E-3</v>
          </cell>
          <cell r="S8289">
            <v>40</v>
          </cell>
        </row>
        <row r="8290">
          <cell r="K8290">
            <v>-4.4179634081628555E-3</v>
          </cell>
          <cell r="S8290">
            <v>40</v>
          </cell>
        </row>
        <row r="8291">
          <cell r="K8291">
            <v>-6.6651873290024255E-3</v>
          </cell>
          <cell r="S8291">
            <v>40</v>
          </cell>
        </row>
        <row r="8292">
          <cell r="K8292">
            <v>0.66493078743147327</v>
          </cell>
          <cell r="S8292">
            <v>40</v>
          </cell>
        </row>
        <row r="8293">
          <cell r="K8293">
            <v>-0.49387296120717622</v>
          </cell>
          <cell r="S8293">
            <v>40</v>
          </cell>
        </row>
        <row r="8294">
          <cell r="K8294">
            <v>-0.78816413564898147</v>
          </cell>
          <cell r="S8294">
            <v>40</v>
          </cell>
        </row>
        <row r="8295">
          <cell r="K8295">
            <v>-3.7772592417057997E-3</v>
          </cell>
          <cell r="S8295">
            <v>40</v>
          </cell>
        </row>
        <row r="8296">
          <cell r="K8296">
            <v>-5.3465288816737381E-3</v>
          </cell>
          <cell r="S8296">
            <v>40</v>
          </cell>
        </row>
        <row r="8297">
          <cell r="K8297">
            <v>140.715955487277</v>
          </cell>
          <cell r="S8297">
            <v>40</v>
          </cell>
        </row>
        <row r="8298">
          <cell r="K8298">
            <v>1.2885952376959817</v>
          </cell>
          <cell r="S8298">
            <v>40</v>
          </cell>
        </row>
        <row r="8299">
          <cell r="K8299">
            <v>608.61435825826504</v>
          </cell>
          <cell r="S8299">
            <v>40</v>
          </cell>
        </row>
        <row r="8300">
          <cell r="K8300">
            <v>-1.0055314135012816</v>
          </cell>
          <cell r="S8300">
            <v>40</v>
          </cell>
        </row>
        <row r="8301">
          <cell r="K8301">
            <v>0.68455034825945138</v>
          </cell>
          <cell r="S8301">
            <v>40</v>
          </cell>
        </row>
        <row r="8302">
          <cell r="K8302">
            <v>-1.5240846680987372</v>
          </cell>
          <cell r="S8302">
            <v>40</v>
          </cell>
        </row>
        <row r="8303">
          <cell r="K8303">
            <v>1.1674365731818894</v>
          </cell>
          <cell r="S8303">
            <v>40</v>
          </cell>
        </row>
        <row r="8304">
          <cell r="K8304">
            <v>-0.94508535849805542</v>
          </cell>
          <cell r="S8304">
            <v>40</v>
          </cell>
        </row>
        <row r="8305">
          <cell r="K8305">
            <v>-0.96821254649028754</v>
          </cell>
          <cell r="S8305">
            <v>40</v>
          </cell>
        </row>
        <row r="8306">
          <cell r="K8306">
            <v>1.111209227524903</v>
          </cell>
          <cell r="S8306">
            <v>40</v>
          </cell>
        </row>
        <row r="8307">
          <cell r="K8307">
            <v>-1.0465328005882419</v>
          </cell>
          <cell r="S8307">
            <v>40</v>
          </cell>
        </row>
        <row r="8308">
          <cell r="K8308">
            <v>-1.034846351944912</v>
          </cell>
          <cell r="S8308">
            <v>40</v>
          </cell>
        </row>
        <row r="8309">
          <cell r="K8309">
            <v>-0.9030914686819469</v>
          </cell>
          <cell r="S8309">
            <v>40</v>
          </cell>
        </row>
        <row r="8310">
          <cell r="K8310">
            <v>-1.1623788293667541</v>
          </cell>
          <cell r="S8310">
            <v>40</v>
          </cell>
        </row>
        <row r="8311">
          <cell r="K8311">
            <v>0.47417984558895676</v>
          </cell>
          <cell r="S8311">
            <v>40</v>
          </cell>
        </row>
        <row r="8312">
          <cell r="K8312">
            <v>-1.1734499639679652</v>
          </cell>
          <cell r="S8312">
            <v>40</v>
          </cell>
        </row>
        <row r="8313">
          <cell r="K8313">
            <v>0.48328021787070158</v>
          </cell>
          <cell r="S8313">
            <v>40</v>
          </cell>
        </row>
        <row r="8314">
          <cell r="K8314">
            <v>0.37558909639055388</v>
          </cell>
          <cell r="S8314">
            <v>40</v>
          </cell>
        </row>
        <row r="8315">
          <cell r="K8315">
            <v>-1.2559319546349446</v>
          </cell>
          <cell r="S8315">
            <v>40</v>
          </cell>
        </row>
        <row r="8316">
          <cell r="K8316">
            <v>0.33471856565517255</v>
          </cell>
          <cell r="S8316">
            <v>40</v>
          </cell>
        </row>
        <row r="8317">
          <cell r="K8317">
            <v>-0.11660340953698027</v>
          </cell>
          <cell r="S8317">
            <v>35</v>
          </cell>
        </row>
        <row r="8318">
          <cell r="K8318">
            <v>1.3676962890995774</v>
          </cell>
          <cell r="S8318">
            <v>40</v>
          </cell>
        </row>
        <row r="8319">
          <cell r="K8319">
            <v>1.3516808267290545</v>
          </cell>
          <cell r="S8319">
            <v>40</v>
          </cell>
        </row>
        <row r="8320">
          <cell r="K8320">
            <v>12.083600233375829</v>
          </cell>
          <cell r="S8320">
            <v>40</v>
          </cell>
        </row>
        <row r="8321">
          <cell r="K8321">
            <v>-0.98745347169822384</v>
          </cell>
          <cell r="S8321">
            <v>40</v>
          </cell>
        </row>
        <row r="8322">
          <cell r="K8322">
            <v>0.86421168949016003</v>
          </cell>
          <cell r="S8322">
            <v>40</v>
          </cell>
        </row>
        <row r="8323">
          <cell r="K8323">
            <v>1.0349761989185875E-3</v>
          </cell>
          <cell r="S8323">
            <v>40</v>
          </cell>
        </row>
        <row r="8324">
          <cell r="K8324">
            <v>0.39307257088914432</v>
          </cell>
          <cell r="S8324">
            <v>40</v>
          </cell>
        </row>
        <row r="8325">
          <cell r="K8325">
            <v>0.40427294753625626</v>
          </cell>
          <cell r="S8325">
            <v>40</v>
          </cell>
        </row>
        <row r="8326">
          <cell r="K8326">
            <v>0.93309858345283969</v>
          </cell>
          <cell r="S8326">
            <v>40</v>
          </cell>
        </row>
        <row r="8327">
          <cell r="K8327">
            <v>0.92500327907668745</v>
          </cell>
          <cell r="S8327">
            <v>40</v>
          </cell>
        </row>
        <row r="8328">
          <cell r="K8328">
            <v>0.14915082839083577</v>
          </cell>
          <cell r="S8328">
            <v>40</v>
          </cell>
        </row>
        <row r="8329">
          <cell r="K8329">
            <v>0.15200379370251463</v>
          </cell>
          <cell r="S8329">
            <v>40</v>
          </cell>
        </row>
        <row r="8330">
          <cell r="K8330">
            <v>1768803.5782471374</v>
          </cell>
          <cell r="S8330">
            <v>40</v>
          </cell>
        </row>
        <row r="8331">
          <cell r="K8331">
            <v>-1.0261375424943229</v>
          </cell>
          <cell r="S8331">
            <v>40</v>
          </cell>
        </row>
        <row r="8332">
          <cell r="K8332">
            <v>-2.569979496070961E-4</v>
          </cell>
          <cell r="S8332">
            <v>40</v>
          </cell>
        </row>
        <row r="8333">
          <cell r="K8333">
            <v>-2.2223460533132714E-4</v>
          </cell>
          <cell r="S8333">
            <v>40</v>
          </cell>
        </row>
        <row r="8334">
          <cell r="K8334">
            <v>-0.44034619713710921</v>
          </cell>
          <cell r="S8334">
            <v>40</v>
          </cell>
        </row>
        <row r="8335">
          <cell r="K8335">
            <v>221.74205441971108</v>
          </cell>
          <cell r="S8335">
            <v>40</v>
          </cell>
        </row>
        <row r="8336">
          <cell r="K8336">
            <v>-2.9148234173796705E-4</v>
          </cell>
          <cell r="S8336">
            <v>40</v>
          </cell>
        </row>
        <row r="8337">
          <cell r="K8337">
            <v>171.92845627296307</v>
          </cell>
          <cell r="S8337">
            <v>40</v>
          </cell>
        </row>
        <row r="8338">
          <cell r="K8338">
            <v>5.5249201230479827E-2</v>
          </cell>
          <cell r="S8338">
            <v>36</v>
          </cell>
        </row>
        <row r="8339">
          <cell r="K8339">
            <v>293.624364043328</v>
          </cell>
          <cell r="S8339">
            <v>40</v>
          </cell>
        </row>
        <row r="8340">
          <cell r="K8340">
            <v>10.398350804486798</v>
          </cell>
          <cell r="S8340">
            <v>40</v>
          </cell>
        </row>
        <row r="8341">
          <cell r="K8341">
            <v>337.8132241271785</v>
          </cell>
          <cell r="S8341">
            <v>40</v>
          </cell>
        </row>
        <row r="8342">
          <cell r="K8342">
            <v>0.40838936384989744</v>
          </cell>
          <cell r="S8342">
            <v>40</v>
          </cell>
        </row>
        <row r="8343">
          <cell r="K8343">
            <v>-0.95655467457356946</v>
          </cell>
          <cell r="S8343">
            <v>40</v>
          </cell>
        </row>
        <row r="8344">
          <cell r="K8344">
            <v>8.7537040018887909E-4</v>
          </cell>
          <cell r="S8344">
            <v>40</v>
          </cell>
        </row>
        <row r="8345">
          <cell r="K8345">
            <v>0.57000579494787551</v>
          </cell>
          <cell r="S8345">
            <v>40</v>
          </cell>
        </row>
        <row r="8346">
          <cell r="K8346">
            <v>-0.89899167696229154</v>
          </cell>
          <cell r="S8346">
            <v>40</v>
          </cell>
        </row>
        <row r="8347">
          <cell r="K8347">
            <v>0.56404887465949294</v>
          </cell>
          <cell r="S8347">
            <v>40</v>
          </cell>
        </row>
        <row r="8348">
          <cell r="K8348">
            <v>0.92754121448775861</v>
          </cell>
          <cell r="S8348">
            <v>40</v>
          </cell>
        </row>
        <row r="8349">
          <cell r="K8349">
            <v>-0.92935312531103997</v>
          </cell>
          <cell r="S8349">
            <v>40</v>
          </cell>
        </row>
        <row r="8350">
          <cell r="K8350">
            <v>0.1479193472876015</v>
          </cell>
          <cell r="S8350">
            <v>40</v>
          </cell>
        </row>
        <row r="8351">
          <cell r="K8351">
            <v>1.2266244688938899</v>
          </cell>
          <cell r="S8351">
            <v>40</v>
          </cell>
        </row>
        <row r="8352">
          <cell r="K8352">
            <v>-1.0144500186156094</v>
          </cell>
          <cell r="S8352">
            <v>40</v>
          </cell>
        </row>
        <row r="8353">
          <cell r="K8353">
            <v>0.65109877105934499</v>
          </cell>
          <cell r="S8353">
            <v>40</v>
          </cell>
        </row>
        <row r="8354">
          <cell r="K8354">
            <v>-2.7613957338885214E-4</v>
          </cell>
          <cell r="S8354">
            <v>40</v>
          </cell>
        </row>
        <row r="8355">
          <cell r="K8355">
            <v>0.46542730491819856</v>
          </cell>
          <cell r="S8355">
            <v>40</v>
          </cell>
        </row>
        <row r="8356">
          <cell r="K8356">
            <v>152.48180132158237</v>
          </cell>
          <cell r="S8356">
            <v>40</v>
          </cell>
        </row>
        <row r="8357">
          <cell r="K8357">
            <v>0.35960054587438695</v>
          </cell>
          <cell r="S8357">
            <v>40</v>
          </cell>
        </row>
        <row r="8358">
          <cell r="K8358">
            <v>-8.1880999009207811E-2</v>
          </cell>
          <cell r="S8358">
            <v>40</v>
          </cell>
        </row>
        <row r="8359">
          <cell r="K8359">
            <v>1.6970859399896498</v>
          </cell>
          <cell r="S8359">
            <v>38</v>
          </cell>
        </row>
        <row r="8360">
          <cell r="K8360">
            <v>11.362893779022237</v>
          </cell>
          <cell r="S8360">
            <v>40</v>
          </cell>
        </row>
        <row r="8361">
          <cell r="K8361">
            <v>10.269227926584584</v>
          </cell>
          <cell r="S8361">
            <v>40</v>
          </cell>
        </row>
        <row r="8362">
          <cell r="K8362">
            <v>301.7968463675449</v>
          </cell>
          <cell r="S8362">
            <v>40</v>
          </cell>
        </row>
        <row r="8363">
          <cell r="K8363">
            <v>-1.0459889279525409</v>
          </cell>
          <cell r="S8363">
            <v>40</v>
          </cell>
        </row>
        <row r="8364">
          <cell r="K8364">
            <v>0.74433454373100016</v>
          </cell>
          <cell r="S8364">
            <v>40</v>
          </cell>
        </row>
        <row r="8365">
          <cell r="K8365">
            <v>-1.3121825409743728</v>
          </cell>
          <cell r="S8365">
            <v>40</v>
          </cell>
        </row>
        <row r="8366">
          <cell r="K8366">
            <v>-0.98200689318072887</v>
          </cell>
          <cell r="S8366">
            <v>40</v>
          </cell>
        </row>
        <row r="8367">
          <cell r="K8367">
            <v>0.90107235664691077</v>
          </cell>
          <cell r="S8367">
            <v>40</v>
          </cell>
        </row>
        <row r="8368">
          <cell r="K8368">
            <v>-1.0001963463068135</v>
          </cell>
          <cell r="S8368">
            <v>40</v>
          </cell>
        </row>
        <row r="8369">
          <cell r="K8369">
            <v>-1.1200798836754877</v>
          </cell>
          <cell r="S8369">
            <v>40</v>
          </cell>
        </row>
        <row r="8370">
          <cell r="K8370">
            <v>-1.0187541661951893</v>
          </cell>
          <cell r="S8370">
            <v>40</v>
          </cell>
        </row>
        <row r="8371">
          <cell r="K8371">
            <v>-0.97843010828125232</v>
          </cell>
          <cell r="S8371">
            <v>40</v>
          </cell>
        </row>
        <row r="8372">
          <cell r="K8372">
            <v>11.407594690339145</v>
          </cell>
          <cell r="S8372">
            <v>40</v>
          </cell>
        </row>
        <row r="8373">
          <cell r="K8373">
            <v>31.048030595231541</v>
          </cell>
          <cell r="S8373">
            <v>40</v>
          </cell>
        </row>
        <row r="8374">
          <cell r="K8374">
            <v>2.1318741778988994</v>
          </cell>
          <cell r="S8374">
            <v>40</v>
          </cell>
        </row>
        <row r="8375">
          <cell r="K8375">
            <v>-2.8780754230701115E-4</v>
          </cell>
          <cell r="S8375">
            <v>40</v>
          </cell>
        </row>
        <row r="8376">
          <cell r="K8376">
            <v>27.945594449702664</v>
          </cell>
          <cell r="S8376">
            <v>40</v>
          </cell>
        </row>
        <row r="8377">
          <cell r="K8377">
            <v>1.1269658130264479</v>
          </cell>
          <cell r="S8377">
            <v>40</v>
          </cell>
        </row>
        <row r="8378">
          <cell r="K8378">
            <v>50.772077362514302</v>
          </cell>
          <cell r="S8378">
            <v>40</v>
          </cell>
        </row>
        <row r="8379">
          <cell r="K8379">
            <v>57.818402729504051</v>
          </cell>
          <cell r="S8379">
            <v>40</v>
          </cell>
        </row>
        <row r="8380">
          <cell r="K8380">
            <v>157.29283956528641</v>
          </cell>
          <cell r="S8380">
            <v>38</v>
          </cell>
        </row>
        <row r="8381">
          <cell r="K8381">
            <v>-1.0920767573943795</v>
          </cell>
          <cell r="S8381">
            <v>40</v>
          </cell>
        </row>
        <row r="8382">
          <cell r="K8382">
            <v>-1.8181164171397334E-3</v>
          </cell>
          <cell r="S8382">
            <v>40</v>
          </cell>
        </row>
        <row r="8383">
          <cell r="K8383">
            <v>-1.4405474632419762E-3</v>
          </cell>
          <cell r="S8383">
            <v>40</v>
          </cell>
        </row>
        <row r="8384">
          <cell r="K8384">
            <v>-2.124772748338946</v>
          </cell>
          <cell r="S8384">
            <v>40</v>
          </cell>
        </row>
        <row r="8385">
          <cell r="K8385">
            <v>-2.0748989174079036</v>
          </cell>
          <cell r="S8385">
            <v>40</v>
          </cell>
        </row>
        <row r="8386">
          <cell r="K8386">
            <v>-2.0225747775093441</v>
          </cell>
          <cell r="S8386">
            <v>40</v>
          </cell>
        </row>
        <row r="8387">
          <cell r="K8387">
            <v>-1.8887947079921275</v>
          </cell>
          <cell r="S8387">
            <v>40</v>
          </cell>
        </row>
        <row r="8388">
          <cell r="K8388">
            <v>-1.9995838126298873</v>
          </cell>
          <cell r="S8388">
            <v>40</v>
          </cell>
        </row>
        <row r="8389">
          <cell r="K8389">
            <v>-2.0749304941293012</v>
          </cell>
          <cell r="S8389">
            <v>40</v>
          </cell>
        </row>
        <row r="8390">
          <cell r="K8390">
            <v>1.3558748815359996</v>
          </cell>
          <cell r="S8390">
            <v>40</v>
          </cell>
        </row>
        <row r="8391">
          <cell r="K8391">
            <v>-1.5908208393308862</v>
          </cell>
          <cell r="S8391">
            <v>40</v>
          </cell>
        </row>
        <row r="8392">
          <cell r="K8392">
            <v>0.47641008697930776</v>
          </cell>
          <cell r="S8392">
            <v>40</v>
          </cell>
        </row>
        <row r="8393">
          <cell r="K8393">
            <v>-1.0838353004878063</v>
          </cell>
          <cell r="S8393">
            <v>40</v>
          </cell>
        </row>
        <row r="8394">
          <cell r="K8394">
            <v>2.2885495135204383</v>
          </cell>
          <cell r="S8394">
            <v>40</v>
          </cell>
        </row>
        <row r="8395">
          <cell r="K8395">
            <v>2.8130550525999767</v>
          </cell>
          <cell r="S8395">
            <v>40</v>
          </cell>
        </row>
        <row r="8396">
          <cell r="K8396">
            <v>3.2783220230906123</v>
          </cell>
          <cell r="S8396">
            <v>40</v>
          </cell>
        </row>
        <row r="8397">
          <cell r="K8397">
            <v>-1.0292244089472363E-2</v>
          </cell>
          <cell r="S8397">
            <v>40</v>
          </cell>
        </row>
        <row r="8398">
          <cell r="K8398">
            <v>-1.6096743570228899E-2</v>
          </cell>
          <cell r="S8398">
            <v>40</v>
          </cell>
        </row>
        <row r="8399">
          <cell r="K8399">
            <v>-9.3790074767924024E-3</v>
          </cell>
          <cell r="S8399">
            <v>40</v>
          </cell>
        </row>
        <row r="8400">
          <cell r="K8400">
            <v>-1.5734897189857065E-2</v>
          </cell>
          <cell r="S8400">
            <v>40</v>
          </cell>
        </row>
        <row r="8401">
          <cell r="K8401">
            <v>-1.3734037635719032E-2</v>
          </cell>
          <cell r="S8401">
            <v>40</v>
          </cell>
        </row>
        <row r="8402">
          <cell r="K8402">
            <v>-1.0941229689946761</v>
          </cell>
          <cell r="S8402">
            <v>40</v>
          </cell>
        </row>
        <row r="8403">
          <cell r="K8403">
            <v>-5.6317497072987761E-3</v>
          </cell>
          <cell r="S8403">
            <v>40</v>
          </cell>
        </row>
        <row r="8404">
          <cell r="K8404">
            <v>-1.7641965537523836E-3</v>
          </cell>
          <cell r="S8404">
            <v>40</v>
          </cell>
        </row>
        <row r="8405">
          <cell r="K8405">
            <v>-0.84457473415856843</v>
          </cell>
          <cell r="S8405">
            <v>40</v>
          </cell>
        </row>
        <row r="8406">
          <cell r="K8406">
            <v>-1.3844983751862732E-3</v>
          </cell>
          <cell r="S8406">
            <v>40</v>
          </cell>
        </row>
        <row r="8407">
          <cell r="K8407">
            <v>-0.71217417802457395</v>
          </cell>
          <cell r="S8407">
            <v>40</v>
          </cell>
        </row>
        <row r="8408">
          <cell r="K8408">
            <v>-2.1282768836907189</v>
          </cell>
          <cell r="S8408">
            <v>40</v>
          </cell>
        </row>
        <row r="8409">
          <cell r="K8409">
            <v>-1.9914074084105138</v>
          </cell>
          <cell r="S8409">
            <v>40</v>
          </cell>
        </row>
        <row r="8410">
          <cell r="K8410">
            <v>-2.0754722716248981</v>
          </cell>
          <cell r="S8410">
            <v>40</v>
          </cell>
        </row>
        <row r="8411">
          <cell r="K8411">
            <v>-1.9641402430491319</v>
          </cell>
          <cell r="S8411">
            <v>40</v>
          </cell>
        </row>
        <row r="8412">
          <cell r="K8412">
            <v>-2.0322674621333316</v>
          </cell>
          <cell r="S8412">
            <v>40</v>
          </cell>
        </row>
        <row r="8413">
          <cell r="K8413">
            <v>-1.9889400364434544</v>
          </cell>
          <cell r="S8413">
            <v>40</v>
          </cell>
        </row>
        <row r="8414">
          <cell r="K8414">
            <v>0.47083058744131479</v>
          </cell>
          <cell r="S8414">
            <v>40</v>
          </cell>
        </row>
        <row r="8415">
          <cell r="K8415">
            <v>-0.92494332229541087</v>
          </cell>
          <cell r="S8415">
            <v>40</v>
          </cell>
        </row>
        <row r="8416">
          <cell r="K8416">
            <v>-2.0027731751476407</v>
          </cell>
          <cell r="S8416">
            <v>40</v>
          </cell>
        </row>
        <row r="8417">
          <cell r="K8417">
            <v>0.41143283448185508</v>
          </cell>
          <cell r="S8417">
            <v>40</v>
          </cell>
        </row>
        <row r="8418">
          <cell r="K8418">
            <v>-2.0718311605189976</v>
          </cell>
          <cell r="S8418">
            <v>40</v>
          </cell>
        </row>
        <row r="8419">
          <cell r="K8419">
            <v>-2.0095699484005687</v>
          </cell>
          <cell r="S8419">
            <v>40</v>
          </cell>
        </row>
        <row r="8420">
          <cell r="K8420">
            <v>1.3548963884289713</v>
          </cell>
          <cell r="S8420">
            <v>40</v>
          </cell>
        </row>
        <row r="8421">
          <cell r="K8421">
            <v>1.205566553454352</v>
          </cell>
          <cell r="S8421">
            <v>40</v>
          </cell>
        </row>
        <row r="8422">
          <cell r="K8422">
            <v>-1.5898628858279005</v>
          </cell>
          <cell r="S8422">
            <v>40</v>
          </cell>
        </row>
        <row r="8423">
          <cell r="K8423">
            <v>-0.77186446604227177</v>
          </cell>
          <cell r="S8423">
            <v>40</v>
          </cell>
        </row>
        <row r="8424">
          <cell r="K8424">
            <v>0.47702287699474866</v>
          </cell>
          <cell r="S8424">
            <v>40</v>
          </cell>
        </row>
        <row r="8425">
          <cell r="K8425">
            <v>-0.60880810918709505</v>
          </cell>
          <cell r="S8425">
            <v>40</v>
          </cell>
        </row>
        <row r="8426">
          <cell r="K8426">
            <v>-1.0863766005129738</v>
          </cell>
          <cell r="S8426">
            <v>40</v>
          </cell>
        </row>
        <row r="8427">
          <cell r="K8427">
            <v>-0.934956815205919</v>
          </cell>
          <cell r="S8427">
            <v>40</v>
          </cell>
        </row>
        <row r="8428">
          <cell r="K8428">
            <v>2.3458388218945916</v>
          </cell>
          <cell r="S8428">
            <v>40</v>
          </cell>
        </row>
        <row r="8429">
          <cell r="K8429">
            <v>-4.908999694822452E-3</v>
          </cell>
          <cell r="S8429">
            <v>40</v>
          </cell>
        </row>
        <row r="8430">
          <cell r="K8430">
            <v>0.49320038203457384</v>
          </cell>
          <cell r="S8430">
            <v>40</v>
          </cell>
        </row>
        <row r="8431">
          <cell r="K8431">
            <v>0.54921574348740543</v>
          </cell>
          <cell r="S8431">
            <v>40</v>
          </cell>
        </row>
        <row r="8432">
          <cell r="K8432">
            <v>3.0183689688536481</v>
          </cell>
          <cell r="S8432">
            <v>40</v>
          </cell>
        </row>
        <row r="8433">
          <cell r="K8433">
            <v>-0.96393442963825582</v>
          </cell>
          <cell r="S8433">
            <v>40</v>
          </cell>
        </row>
        <row r="8434">
          <cell r="K8434">
            <v>-9.78803596336714E-3</v>
          </cell>
          <cell r="S8434">
            <v>40</v>
          </cell>
        </row>
        <row r="8435">
          <cell r="K8435">
            <v>-0.70429397726969367</v>
          </cell>
          <cell r="S8435">
            <v>40</v>
          </cell>
        </row>
        <row r="8436">
          <cell r="K8436">
            <v>-1.5262405607718068E-2</v>
          </cell>
          <cell r="S8436">
            <v>40</v>
          </cell>
        </row>
        <row r="8437">
          <cell r="K8437">
            <v>-6.5760888842249085E-3</v>
          </cell>
          <cell r="S8437">
            <v>40</v>
          </cell>
        </row>
        <row r="8438">
          <cell r="K8438">
            <v>-9.6747943418577665E-3</v>
          </cell>
          <cell r="S8438">
            <v>40</v>
          </cell>
        </row>
        <row r="8439">
          <cell r="K8439">
            <v>8.4667587027253167E-3</v>
          </cell>
          <cell r="S8439">
            <v>40</v>
          </cell>
        </row>
        <row r="8440">
          <cell r="K8440">
            <v>-1.4668584552017524E-2</v>
          </cell>
          <cell r="S8440">
            <v>40</v>
          </cell>
        </row>
        <row r="8441">
          <cell r="K8441">
            <v>4.2342844290637087</v>
          </cell>
          <cell r="S8441">
            <v>40</v>
          </cell>
        </row>
        <row r="8442">
          <cell r="K8442">
            <v>-1.6075390656512895E-2</v>
          </cell>
          <cell r="S8442">
            <v>40</v>
          </cell>
        </row>
        <row r="8443">
          <cell r="K8443">
            <v>-1.0897697541057303E-2</v>
          </cell>
          <cell r="S8443">
            <v>40</v>
          </cell>
        </row>
        <row r="8444">
          <cell r="K8444">
            <v>-5.3771431820022544E-3</v>
          </cell>
          <cell r="S8444">
            <v>40</v>
          </cell>
        </row>
        <row r="8445">
          <cell r="K8445">
            <v>4.970160672951052E-3</v>
          </cell>
          <cell r="S8445">
            <v>40</v>
          </cell>
        </row>
        <row r="8446">
          <cell r="K8446">
            <v>-0.71755653931464447</v>
          </cell>
          <cell r="S8446">
            <v>40</v>
          </cell>
        </row>
        <row r="8447">
          <cell r="K8447">
            <v>-1.9870915430189253</v>
          </cell>
          <cell r="S8447">
            <v>40</v>
          </cell>
        </row>
        <row r="8448">
          <cell r="K8448">
            <v>-1.9845795732841172</v>
          </cell>
          <cell r="S8448">
            <v>40</v>
          </cell>
        </row>
        <row r="8449">
          <cell r="K8449">
            <v>-1.942326676206936</v>
          </cell>
          <cell r="S8449">
            <v>40</v>
          </cell>
        </row>
        <row r="8450">
          <cell r="K8450">
            <v>-0.92696718890316887</v>
          </cell>
          <cell r="S8450">
            <v>40</v>
          </cell>
        </row>
        <row r="8451">
          <cell r="K8451">
            <v>0.41610993593518175</v>
          </cell>
          <cell r="S8451">
            <v>40</v>
          </cell>
        </row>
        <row r="8452">
          <cell r="K8452">
            <v>-1.9791446640403771</v>
          </cell>
          <cell r="S8452">
            <v>40</v>
          </cell>
        </row>
        <row r="8453">
          <cell r="K8453">
            <v>1.2148344148684076</v>
          </cell>
          <cell r="S8453">
            <v>40</v>
          </cell>
        </row>
        <row r="8454">
          <cell r="K8454">
            <v>-0.78708172067776627</v>
          </cell>
          <cell r="S8454">
            <v>40</v>
          </cell>
        </row>
        <row r="8455">
          <cell r="K8455">
            <v>-0.62694793368809654</v>
          </cell>
          <cell r="S8455">
            <v>40</v>
          </cell>
        </row>
        <row r="8456">
          <cell r="K8456">
            <v>-0.93735075045929017</v>
          </cell>
          <cell r="S8456">
            <v>40</v>
          </cell>
        </row>
        <row r="8457">
          <cell r="K8457">
            <v>-4.5887821808840599E-3</v>
          </cell>
          <cell r="S8457">
            <v>40</v>
          </cell>
        </row>
        <row r="8458">
          <cell r="K8458">
            <v>0.65038405629024165</v>
          </cell>
          <cell r="S8458">
            <v>40</v>
          </cell>
        </row>
        <row r="8459">
          <cell r="K8459">
            <v>-0.96944968409409837</v>
          </cell>
          <cell r="S8459">
            <v>40</v>
          </cell>
        </row>
        <row r="8460">
          <cell r="K8460">
            <v>-0.76976910733103743</v>
          </cell>
          <cell r="S8460">
            <v>40</v>
          </cell>
        </row>
        <row r="8461">
          <cell r="K8461">
            <v>8.1522995378814703E-2</v>
          </cell>
          <cell r="S8461">
            <v>40</v>
          </cell>
        </row>
        <row r="8462">
          <cell r="K8462">
            <v>-0.84037997003521925</v>
          </cell>
          <cell r="S8462">
            <v>40</v>
          </cell>
        </row>
        <row r="8463">
          <cell r="K8463">
            <v>-0.58109204378830337</v>
          </cell>
          <cell r="S8463">
            <v>40</v>
          </cell>
        </row>
        <row r="8464">
          <cell r="K8464">
            <v>8.0700871128811613</v>
          </cell>
          <cell r="S8464">
            <v>40</v>
          </cell>
        </row>
        <row r="8465">
          <cell r="K8465">
            <v>13.778692904046546</v>
          </cell>
          <cell r="S8465">
            <v>40</v>
          </cell>
        </row>
        <row r="8466">
          <cell r="K8466">
            <v>1.2894278087170836</v>
          </cell>
          <cell r="S8466">
            <v>40</v>
          </cell>
        </row>
        <row r="8467">
          <cell r="K8467">
            <v>1.3673321379371899</v>
          </cell>
          <cell r="S8467">
            <v>40</v>
          </cell>
        </row>
        <row r="8468">
          <cell r="K8468">
            <v>0.39179889682112301</v>
          </cell>
          <cell r="S8468">
            <v>40</v>
          </cell>
        </row>
        <row r="8469">
          <cell r="K8469">
            <v>-1.5625616395224058</v>
          </cell>
          <cell r="S8469">
            <v>40</v>
          </cell>
        </row>
        <row r="8470">
          <cell r="K8470">
            <v>-1.5505253630260853</v>
          </cell>
          <cell r="S8470">
            <v>40</v>
          </cell>
        </row>
        <row r="8471">
          <cell r="K8471">
            <v>-0.89553290277468511</v>
          </cell>
          <cell r="S8471">
            <v>40</v>
          </cell>
        </row>
        <row r="8472">
          <cell r="K8472">
            <v>0.56968589836174399</v>
          </cell>
          <cell r="S8472">
            <v>40</v>
          </cell>
        </row>
        <row r="8473">
          <cell r="K8473">
            <v>1.4973292028032887</v>
          </cell>
          <cell r="S8473">
            <v>40</v>
          </cell>
        </row>
        <row r="8474">
          <cell r="K8474">
            <v>-1.6903685699284875E-2</v>
          </cell>
          <cell r="S8474">
            <v>40</v>
          </cell>
        </row>
        <row r="8475">
          <cell r="K8475">
            <v>-1.0288249521573334</v>
          </cell>
          <cell r="S8475">
            <v>40</v>
          </cell>
        </row>
        <row r="8476">
          <cell r="K8476">
            <v>-1.0266140256012097</v>
          </cell>
          <cell r="S8476">
            <v>40</v>
          </cell>
        </row>
        <row r="8477">
          <cell r="K8477">
            <v>-0.91656916161931512</v>
          </cell>
          <cell r="S8477">
            <v>40</v>
          </cell>
        </row>
        <row r="8478">
          <cell r="K8478">
            <v>-1.1189303434049596</v>
          </cell>
          <cell r="S8478">
            <v>40</v>
          </cell>
        </row>
        <row r="8479">
          <cell r="K8479">
            <v>0.54149379696282562</v>
          </cell>
          <cell r="S8479">
            <v>40</v>
          </cell>
        </row>
        <row r="8480">
          <cell r="K8480">
            <v>-1.1922716052830953</v>
          </cell>
          <cell r="S8480">
            <v>40</v>
          </cell>
        </row>
        <row r="8481">
          <cell r="K8481">
            <v>0.47056051816967026</v>
          </cell>
          <cell r="S8481">
            <v>40</v>
          </cell>
        </row>
        <row r="8482">
          <cell r="K8482">
            <v>0.23038175725674873</v>
          </cell>
          <cell r="S8482">
            <v>40</v>
          </cell>
        </row>
        <row r="8483">
          <cell r="K8483">
            <v>-1.2385192783230825</v>
          </cell>
          <cell r="S8483">
            <v>40</v>
          </cell>
        </row>
        <row r="8484">
          <cell r="K8484">
            <v>675.63801824186953</v>
          </cell>
          <cell r="S8484">
            <v>40</v>
          </cell>
        </row>
        <row r="8485">
          <cell r="K8485">
            <v>-0.17203235951762674</v>
          </cell>
          <cell r="S8485">
            <v>31</v>
          </cell>
        </row>
        <row r="8486">
          <cell r="K8486">
            <v>12.814713271119151</v>
          </cell>
          <cell r="S8486">
            <v>40</v>
          </cell>
        </row>
        <row r="8487">
          <cell r="K8487">
            <v>7549.8376664478974</v>
          </cell>
          <cell r="S8487">
            <v>40</v>
          </cell>
        </row>
        <row r="8488">
          <cell r="K8488">
            <v>10499.072169138801</v>
          </cell>
          <cell r="S8488">
            <v>40</v>
          </cell>
        </row>
        <row r="8489">
          <cell r="K8489">
            <v>-0.21987798268465447</v>
          </cell>
          <cell r="S8489">
            <v>40</v>
          </cell>
        </row>
        <row r="8490">
          <cell r="K8490">
            <v>0.55817524556097076</v>
          </cell>
          <cell r="S8490">
            <v>40</v>
          </cell>
        </row>
        <row r="8491">
          <cell r="K8491">
            <v>-1.6528329856329878</v>
          </cell>
          <cell r="S8491">
            <v>40</v>
          </cell>
        </row>
        <row r="8492">
          <cell r="K8492">
            <v>1.0197246397362429</v>
          </cell>
          <cell r="S8492">
            <v>40</v>
          </cell>
        </row>
        <row r="8493">
          <cell r="K8493">
            <v>0.98881539882235858</v>
          </cell>
          <cell r="S8493">
            <v>40</v>
          </cell>
        </row>
        <row r="8494">
          <cell r="K8494">
            <v>1.0065609490918932</v>
          </cell>
          <cell r="S8494">
            <v>40</v>
          </cell>
        </row>
        <row r="8495">
          <cell r="K8495">
            <v>1.0923115912886603</v>
          </cell>
          <cell r="S8495">
            <v>40</v>
          </cell>
        </row>
        <row r="8496">
          <cell r="K8496">
            <v>0.17164656969382217</v>
          </cell>
          <cell r="S8496">
            <v>40</v>
          </cell>
        </row>
        <row r="8497">
          <cell r="K8497">
            <v>0.17657158362667963</v>
          </cell>
          <cell r="S8497">
            <v>40</v>
          </cell>
        </row>
        <row r="8498">
          <cell r="K8498">
            <v>174.55323549324754</v>
          </cell>
          <cell r="S8498">
            <v>40</v>
          </cell>
        </row>
        <row r="8499">
          <cell r="K8499">
            <v>-0.19834024147590928</v>
          </cell>
          <cell r="S8499">
            <v>40</v>
          </cell>
        </row>
        <row r="8500">
          <cell r="K8500">
            <v>-0.41649589347915211</v>
          </cell>
          <cell r="S8500">
            <v>40</v>
          </cell>
        </row>
        <row r="8501">
          <cell r="K8501">
            <v>-2.1890279838236791E-4</v>
          </cell>
          <cell r="S8501">
            <v>40</v>
          </cell>
        </row>
        <row r="8502">
          <cell r="K8502">
            <v>-0.98459175584741232</v>
          </cell>
          <cell r="S8502">
            <v>40</v>
          </cell>
        </row>
        <row r="8503">
          <cell r="K8503">
            <v>-9.8138597350618514E-2</v>
          </cell>
          <cell r="S8503">
            <v>40</v>
          </cell>
        </row>
        <row r="8504">
          <cell r="K8504">
            <v>-1.132015103315005</v>
          </cell>
          <cell r="S8504">
            <v>40</v>
          </cell>
        </row>
        <row r="8505">
          <cell r="K8505">
            <v>3.2338728471611882</v>
          </cell>
          <cell r="S8505">
            <v>40</v>
          </cell>
        </row>
        <row r="8506">
          <cell r="K8506">
            <v>2.5461768761602371E-2</v>
          </cell>
          <cell r="S8506">
            <v>32</v>
          </cell>
        </row>
        <row r="8507">
          <cell r="K8507">
            <v>221.10052945496287</v>
          </cell>
          <cell r="S8507">
            <v>40</v>
          </cell>
        </row>
        <row r="8508">
          <cell r="K8508">
            <v>31749.132196697225</v>
          </cell>
          <cell r="S8508">
            <v>40</v>
          </cell>
        </row>
        <row r="8509">
          <cell r="K8509">
            <v>1.3691994239019039</v>
          </cell>
          <cell r="S8509">
            <v>40</v>
          </cell>
        </row>
        <row r="8510">
          <cell r="K8510">
            <v>0.39684545088650969</v>
          </cell>
          <cell r="S8510">
            <v>40</v>
          </cell>
        </row>
        <row r="8511">
          <cell r="K8511">
            <v>-0.956512797834701</v>
          </cell>
          <cell r="S8511">
            <v>40</v>
          </cell>
        </row>
        <row r="8512">
          <cell r="K8512">
            <v>0.65533576106389579</v>
          </cell>
          <cell r="S8512">
            <v>40</v>
          </cell>
        </row>
        <row r="8513">
          <cell r="K8513">
            <v>0.52452917307760938</v>
          </cell>
          <cell r="S8513">
            <v>40</v>
          </cell>
        </row>
        <row r="8514">
          <cell r="K8514">
            <v>0.4247337273074433</v>
          </cell>
          <cell r="S8514">
            <v>40</v>
          </cell>
        </row>
        <row r="8515">
          <cell r="K8515">
            <v>-0.91199646029529768</v>
          </cell>
          <cell r="S8515">
            <v>40</v>
          </cell>
        </row>
        <row r="8516">
          <cell r="K8516">
            <v>0.9228768142499767</v>
          </cell>
          <cell r="S8516">
            <v>40</v>
          </cell>
        </row>
        <row r="8517">
          <cell r="K8517">
            <v>-0.92712063208086892</v>
          </cell>
          <cell r="S8517">
            <v>40</v>
          </cell>
        </row>
        <row r="8518">
          <cell r="K8518">
            <v>6.4721748507457197E-2</v>
          </cell>
          <cell r="S8518">
            <v>40</v>
          </cell>
        </row>
        <row r="8519">
          <cell r="K8519">
            <v>1460.2762409235791</v>
          </cell>
          <cell r="S8519">
            <v>40</v>
          </cell>
        </row>
        <row r="8520">
          <cell r="K8520">
            <v>-1.0016551989026712</v>
          </cell>
          <cell r="S8520">
            <v>40</v>
          </cell>
        </row>
        <row r="8521">
          <cell r="K8521">
            <v>0.17678832616468418</v>
          </cell>
          <cell r="S8521">
            <v>40</v>
          </cell>
        </row>
        <row r="8522">
          <cell r="K8522">
            <v>-2.7703946110473537E-4</v>
          </cell>
          <cell r="S8522">
            <v>40</v>
          </cell>
        </row>
        <row r="8523">
          <cell r="K8523">
            <v>204.57822354276956</v>
          </cell>
          <cell r="S8523">
            <v>40</v>
          </cell>
        </row>
        <row r="8524">
          <cell r="K8524">
            <v>2.5693640965654612</v>
          </cell>
          <cell r="S8524">
            <v>40</v>
          </cell>
        </row>
        <row r="8525">
          <cell r="K8525">
            <v>0.39694364742881461</v>
          </cell>
          <cell r="S8525">
            <v>40</v>
          </cell>
        </row>
        <row r="8526">
          <cell r="K8526">
            <v>-0.22469478900600037</v>
          </cell>
          <cell r="S8526">
            <v>40</v>
          </cell>
        </row>
        <row r="8527">
          <cell r="K8527">
            <v>27.147235779899955</v>
          </cell>
          <cell r="S8527">
            <v>34</v>
          </cell>
        </row>
        <row r="8528">
          <cell r="K8528">
            <v>1600.0247492214999</v>
          </cell>
          <cell r="S8528">
            <v>40</v>
          </cell>
        </row>
        <row r="8529">
          <cell r="K8529">
            <v>5571.8948336832818</v>
          </cell>
          <cell r="S8529">
            <v>40</v>
          </cell>
        </row>
        <row r="8530">
          <cell r="K8530">
            <v>181.9084664955495</v>
          </cell>
          <cell r="S8530">
            <v>40</v>
          </cell>
        </row>
        <row r="8531">
          <cell r="K8531">
            <v>1.0345943116786305</v>
          </cell>
          <cell r="S8531">
            <v>40</v>
          </cell>
        </row>
        <row r="8532">
          <cell r="K8532">
            <v>0.74697065691056419</v>
          </cell>
          <cell r="S8532">
            <v>40</v>
          </cell>
        </row>
        <row r="8533">
          <cell r="K8533">
            <v>-1.3292800464256878</v>
          </cell>
          <cell r="S8533">
            <v>40</v>
          </cell>
        </row>
        <row r="8534">
          <cell r="K8534">
            <v>-0.98266576753117119</v>
          </cell>
          <cell r="S8534">
            <v>40</v>
          </cell>
        </row>
        <row r="8535">
          <cell r="K8535">
            <v>-1.0092961045923177</v>
          </cell>
          <cell r="S8535">
            <v>40</v>
          </cell>
        </row>
        <row r="8536">
          <cell r="K8536">
            <v>-1.0131849194533347</v>
          </cell>
          <cell r="S8536">
            <v>40</v>
          </cell>
        </row>
        <row r="8537">
          <cell r="K8537">
            <v>-1.1133688105911923</v>
          </cell>
          <cell r="S8537">
            <v>40</v>
          </cell>
        </row>
        <row r="8538">
          <cell r="K8538">
            <v>-1.0257520702448915</v>
          </cell>
          <cell r="S8538">
            <v>40</v>
          </cell>
        </row>
        <row r="8539">
          <cell r="K8539">
            <v>-0.9640898657987178</v>
          </cell>
          <cell r="S8539">
            <v>40</v>
          </cell>
        </row>
        <row r="8540">
          <cell r="K8540">
            <v>214.78343777339384</v>
          </cell>
          <cell r="S8540">
            <v>40</v>
          </cell>
        </row>
        <row r="8541">
          <cell r="K8541">
            <v>0.37827511402243608</v>
          </cell>
          <cell r="S8541">
            <v>40</v>
          </cell>
        </row>
        <row r="8542">
          <cell r="K8542">
            <v>-1.0030350647950379</v>
          </cell>
          <cell r="S8542">
            <v>40</v>
          </cell>
        </row>
        <row r="8543">
          <cell r="K8543">
            <v>-2.8853972839083044E-4</v>
          </cell>
          <cell r="S8543">
            <v>40</v>
          </cell>
        </row>
        <row r="8544">
          <cell r="K8544">
            <v>1.988259405678378</v>
          </cell>
          <cell r="S8544">
            <v>40</v>
          </cell>
        </row>
        <row r="8545">
          <cell r="K8545">
            <v>122.91287299750169</v>
          </cell>
          <cell r="S8545">
            <v>40</v>
          </cell>
        </row>
        <row r="8546">
          <cell r="K8546">
            <v>1.7473794880738147</v>
          </cell>
          <cell r="S8546">
            <v>40</v>
          </cell>
        </row>
        <row r="8547">
          <cell r="K8547">
            <v>19.917326046042707</v>
          </cell>
          <cell r="S8547">
            <v>40</v>
          </cell>
        </row>
        <row r="8548">
          <cell r="K8548">
            <v>2.7341584482026939</v>
          </cell>
          <cell r="S8548">
            <v>34</v>
          </cell>
        </row>
        <row r="8549">
          <cell r="K8549">
            <v>-1.0828200040292015</v>
          </cell>
          <cell r="S8549">
            <v>40</v>
          </cell>
        </row>
        <row r="8550">
          <cell r="K8550">
            <v>-1.6850850284129003E-3</v>
          </cell>
          <cell r="S8550">
            <v>40</v>
          </cell>
        </row>
        <row r="8551">
          <cell r="K8551">
            <v>-1.4533665367084227E-3</v>
          </cell>
          <cell r="S8551">
            <v>40</v>
          </cell>
        </row>
        <row r="8552">
          <cell r="K8552">
            <v>-2.1346156167096249</v>
          </cell>
          <cell r="S8552">
            <v>40</v>
          </cell>
        </row>
        <row r="8553">
          <cell r="K8553">
            <v>-2.0707907743630614</v>
          </cell>
          <cell r="S8553">
            <v>40</v>
          </cell>
        </row>
        <row r="8554">
          <cell r="K8554">
            <v>-2.050551934486379</v>
          </cell>
          <cell r="S8554">
            <v>40</v>
          </cell>
        </row>
        <row r="8555">
          <cell r="K8555">
            <v>0.47044050694840522</v>
          </cell>
          <cell r="S8555">
            <v>40</v>
          </cell>
        </row>
        <row r="8556">
          <cell r="K8556">
            <v>-2.0163630985188945</v>
          </cell>
          <cell r="S8556">
            <v>40</v>
          </cell>
        </row>
        <row r="8557">
          <cell r="K8557">
            <v>-2.0372472847637866</v>
          </cell>
          <cell r="S8557">
            <v>40</v>
          </cell>
        </row>
        <row r="8558">
          <cell r="K8558">
            <v>1.3561175950464923</v>
          </cell>
          <cell r="S8558">
            <v>40</v>
          </cell>
        </row>
        <row r="8559">
          <cell r="K8559">
            <v>-1.5947483815995644</v>
          </cell>
          <cell r="S8559">
            <v>40</v>
          </cell>
        </row>
        <row r="8560">
          <cell r="K8560">
            <v>0.45439289972842956</v>
          </cell>
          <cell r="S8560">
            <v>40</v>
          </cell>
        </row>
        <row r="8561">
          <cell r="K8561">
            <v>-1.0752612517744002</v>
          </cell>
          <cell r="S8561">
            <v>40</v>
          </cell>
        </row>
        <row r="8562">
          <cell r="K8562">
            <v>0.28389864937311982</v>
          </cell>
          <cell r="S8562">
            <v>40</v>
          </cell>
        </row>
        <row r="8563">
          <cell r="K8563">
            <v>2.418840398066564</v>
          </cell>
          <cell r="S8563">
            <v>40</v>
          </cell>
        </row>
        <row r="8564">
          <cell r="K8564">
            <v>8.2451561346616284E-2</v>
          </cell>
          <cell r="S8564">
            <v>40</v>
          </cell>
        </row>
        <row r="8565">
          <cell r="K8565">
            <v>-1.3213862821712816E-2</v>
          </cell>
          <cell r="S8565">
            <v>40</v>
          </cell>
        </row>
        <row r="8566">
          <cell r="K8566">
            <v>-1.8190578793983846E-2</v>
          </cell>
          <cell r="S8566">
            <v>40</v>
          </cell>
        </row>
        <row r="8567">
          <cell r="K8567">
            <v>-9.4104622576979512E-3</v>
          </cell>
          <cell r="S8567">
            <v>40</v>
          </cell>
        </row>
        <row r="8568">
          <cell r="K8568">
            <v>-2.2091625338911729E-2</v>
          </cell>
          <cell r="S8568">
            <v>40</v>
          </cell>
        </row>
        <row r="8569">
          <cell r="K8569">
            <v>-0.93637804298688698</v>
          </cell>
          <cell r="S8569">
            <v>36</v>
          </cell>
        </row>
        <row r="8570">
          <cell r="K8570">
            <v>-1.0853846918497911</v>
          </cell>
          <cell r="S8570">
            <v>40</v>
          </cell>
        </row>
        <row r="8571">
          <cell r="K8571">
            <v>-5.3800359186353692E-3</v>
          </cell>
          <cell r="S8571">
            <v>40</v>
          </cell>
        </row>
        <row r="8572">
          <cell r="K8572">
            <v>-1.6280129802755299E-3</v>
          </cell>
          <cell r="S8572">
            <v>40</v>
          </cell>
        </row>
        <row r="8573">
          <cell r="K8573">
            <v>-0.80413753130956078</v>
          </cell>
          <cell r="S8573">
            <v>40</v>
          </cell>
        </row>
        <row r="8574">
          <cell r="K8574">
            <v>-1.3808614877978225E-3</v>
          </cell>
          <cell r="S8574">
            <v>40</v>
          </cell>
        </row>
        <row r="8575">
          <cell r="K8575">
            <v>-2.1806378699481231E-3</v>
          </cell>
          <cell r="S8575">
            <v>40</v>
          </cell>
        </row>
        <row r="8576">
          <cell r="K8576">
            <v>-2.1400847701595351</v>
          </cell>
          <cell r="S8576">
            <v>40</v>
          </cell>
        </row>
        <row r="8577">
          <cell r="K8577">
            <v>-1.9972396973009419</v>
          </cell>
          <cell r="S8577">
            <v>40</v>
          </cell>
        </row>
        <row r="8578">
          <cell r="K8578">
            <v>-2.0677690789633369</v>
          </cell>
          <cell r="S8578">
            <v>40</v>
          </cell>
        </row>
        <row r="8579">
          <cell r="K8579">
            <v>-1.9684941439392871</v>
          </cell>
          <cell r="S8579">
            <v>40</v>
          </cell>
        </row>
        <row r="8580">
          <cell r="K8580">
            <v>-2.0678212180550539</v>
          </cell>
          <cell r="S8580">
            <v>40</v>
          </cell>
        </row>
        <row r="8581">
          <cell r="K8581">
            <v>-2.0288060155444096</v>
          </cell>
          <cell r="S8581">
            <v>40</v>
          </cell>
        </row>
        <row r="8582">
          <cell r="K8582">
            <v>0.46927331418370832</v>
          </cell>
          <cell r="S8582">
            <v>40</v>
          </cell>
        </row>
        <row r="8583">
          <cell r="K8583">
            <v>-0.91153222593510086</v>
          </cell>
          <cell r="S8583">
            <v>40</v>
          </cell>
        </row>
        <row r="8584">
          <cell r="K8584">
            <v>-2.0136859631254893</v>
          </cell>
          <cell r="S8584">
            <v>40</v>
          </cell>
        </row>
        <row r="8585">
          <cell r="K8585">
            <v>0.39716414066168226</v>
          </cell>
          <cell r="S8585">
            <v>40</v>
          </cell>
        </row>
        <row r="8586">
          <cell r="K8586">
            <v>-2.045913286396889</v>
          </cell>
          <cell r="S8586">
            <v>40</v>
          </cell>
        </row>
        <row r="8587">
          <cell r="K8587">
            <v>-2.0145779356419538</v>
          </cell>
          <cell r="S8587">
            <v>40</v>
          </cell>
        </row>
        <row r="8588">
          <cell r="K8588">
            <v>1.364019531712487</v>
          </cell>
          <cell r="S8588">
            <v>40</v>
          </cell>
        </row>
        <row r="8589">
          <cell r="K8589">
            <v>1.2158800068665985</v>
          </cell>
          <cell r="S8589">
            <v>40</v>
          </cell>
        </row>
        <row r="8590">
          <cell r="K8590">
            <v>-1.5963264777807915</v>
          </cell>
          <cell r="S8590">
            <v>40</v>
          </cell>
        </row>
        <row r="8591">
          <cell r="K8591">
            <v>-0.73092457311048764</v>
          </cell>
          <cell r="S8591">
            <v>40</v>
          </cell>
        </row>
        <row r="8592">
          <cell r="K8592">
            <v>0.45565372586300762</v>
          </cell>
          <cell r="S8592">
            <v>40</v>
          </cell>
        </row>
        <row r="8593">
          <cell r="K8593">
            <v>-0.5541958181207256</v>
          </cell>
          <cell r="S8593">
            <v>40</v>
          </cell>
        </row>
        <row r="8594">
          <cell r="K8594">
            <v>-1.0749963291465807</v>
          </cell>
          <cell r="S8594">
            <v>40</v>
          </cell>
        </row>
        <row r="8595">
          <cell r="K8595">
            <v>-0.92928234273580457</v>
          </cell>
          <cell r="S8595">
            <v>40</v>
          </cell>
        </row>
        <row r="8596">
          <cell r="K8596">
            <v>2.3563165541969027</v>
          </cell>
          <cell r="S8596">
            <v>40</v>
          </cell>
        </row>
        <row r="8597">
          <cell r="K8597">
            <v>-0.79848903557625639</v>
          </cell>
          <cell r="S8597">
            <v>40</v>
          </cell>
        </row>
        <row r="8598">
          <cell r="K8598">
            <v>-1.312869107099034E-3</v>
          </cell>
          <cell r="S8598">
            <v>40</v>
          </cell>
        </row>
        <row r="8599">
          <cell r="K8599">
            <v>-3.2156778422867886E-3</v>
          </cell>
          <cell r="S8599">
            <v>40</v>
          </cell>
        </row>
        <row r="8600">
          <cell r="K8600">
            <v>6.3332397030056373E-2</v>
          </cell>
          <cell r="S8600">
            <v>40</v>
          </cell>
        </row>
        <row r="8601">
          <cell r="K8601">
            <v>-0.95045212121087008</v>
          </cell>
          <cell r="S8601">
            <v>40</v>
          </cell>
        </row>
        <row r="8602">
          <cell r="K8602">
            <v>-1.2936911385162434E-2</v>
          </cell>
          <cell r="S8602">
            <v>40</v>
          </cell>
        </row>
        <row r="8603">
          <cell r="K8603">
            <v>0.13529291455890902</v>
          </cell>
          <cell r="S8603">
            <v>40</v>
          </cell>
        </row>
        <row r="8604">
          <cell r="K8604">
            <v>-1.6777542693587555E-2</v>
          </cell>
          <cell r="S8604">
            <v>40</v>
          </cell>
        </row>
        <row r="8605">
          <cell r="K8605">
            <v>4.2757219879543609</v>
          </cell>
          <cell r="S8605">
            <v>40</v>
          </cell>
        </row>
        <row r="8606">
          <cell r="K8606">
            <v>-9.9137597556681993E-3</v>
          </cell>
          <cell r="S8606">
            <v>40</v>
          </cell>
        </row>
        <row r="8607">
          <cell r="K8607">
            <v>1.0963567512648766</v>
          </cell>
          <cell r="S8607">
            <v>40</v>
          </cell>
        </row>
        <row r="8608">
          <cell r="K8608">
            <v>-2.0757628205158366E-2</v>
          </cell>
          <cell r="S8608">
            <v>40</v>
          </cell>
        </row>
        <row r="8609">
          <cell r="K8609">
            <v>-0.57219669956704455</v>
          </cell>
          <cell r="S8609">
            <v>40</v>
          </cell>
        </row>
        <row r="8610">
          <cell r="K8610">
            <v>-0.8718492507152642</v>
          </cell>
          <cell r="S8610">
            <v>36</v>
          </cell>
        </row>
        <row r="8611">
          <cell r="K8611">
            <v>-1.2348536957383078</v>
          </cell>
          <cell r="S8611">
            <v>36</v>
          </cell>
        </row>
        <row r="8612">
          <cell r="K8612">
            <v>-5.1286400206612161E-3</v>
          </cell>
          <cell r="S8612">
            <v>40</v>
          </cell>
        </row>
        <row r="8613">
          <cell r="K8613">
            <v>-0.81580622986638462</v>
          </cell>
          <cell r="S8613">
            <v>40</v>
          </cell>
        </row>
        <row r="8614">
          <cell r="K8614">
            <v>-2.0888609727948864E-3</v>
          </cell>
          <cell r="S8614">
            <v>40</v>
          </cell>
        </row>
        <row r="8615">
          <cell r="K8615">
            <v>-1.9921193781376689</v>
          </cell>
          <cell r="S8615">
            <v>40</v>
          </cell>
        </row>
        <row r="8616">
          <cell r="K8616">
            <v>-1.970914853192165</v>
          </cell>
          <cell r="S8616">
            <v>40</v>
          </cell>
        </row>
        <row r="8617">
          <cell r="K8617">
            <v>-1.9927842465875976</v>
          </cell>
          <cell r="S8617">
            <v>40</v>
          </cell>
        </row>
        <row r="8618">
          <cell r="K8618">
            <v>-0.91001056176115236</v>
          </cell>
          <cell r="S8618">
            <v>40</v>
          </cell>
        </row>
        <row r="8619">
          <cell r="K8619">
            <v>0.40121666625101088</v>
          </cell>
          <cell r="S8619">
            <v>40</v>
          </cell>
        </row>
        <row r="8620">
          <cell r="K8620">
            <v>-2.0060415828843889</v>
          </cell>
          <cell r="S8620">
            <v>40</v>
          </cell>
        </row>
        <row r="8621">
          <cell r="K8621">
            <v>1.217382861211975</v>
          </cell>
          <cell r="S8621">
            <v>40</v>
          </cell>
        </row>
        <row r="8622">
          <cell r="K8622">
            <v>-0.74016124002374795</v>
          </cell>
          <cell r="S8622">
            <v>40</v>
          </cell>
        </row>
        <row r="8623">
          <cell r="K8623">
            <v>-0.57058979152141376</v>
          </cell>
          <cell r="S8623">
            <v>40</v>
          </cell>
        </row>
        <row r="8624">
          <cell r="K8624">
            <v>-0.92715559180883089</v>
          </cell>
          <cell r="S8624">
            <v>40</v>
          </cell>
        </row>
        <row r="8625">
          <cell r="K8625">
            <v>-0.8093688852299471</v>
          </cell>
          <cell r="S8625">
            <v>40</v>
          </cell>
        </row>
        <row r="8626">
          <cell r="K8626">
            <v>0.94969257538239216</v>
          </cell>
          <cell r="S8626">
            <v>40</v>
          </cell>
        </row>
        <row r="8627">
          <cell r="K8627">
            <v>-0.95992668757644517</v>
          </cell>
          <cell r="S8627">
            <v>40</v>
          </cell>
        </row>
        <row r="8628">
          <cell r="K8628">
            <v>-0.67224743093314798</v>
          </cell>
          <cell r="S8628">
            <v>40</v>
          </cell>
        </row>
        <row r="8629">
          <cell r="K8629">
            <v>-0.60683727685853095</v>
          </cell>
          <cell r="S8629">
            <v>40</v>
          </cell>
        </row>
        <row r="8630">
          <cell r="K8630">
            <v>0.90772230855683067</v>
          </cell>
          <cell r="S8630">
            <v>40</v>
          </cell>
        </row>
        <row r="8631">
          <cell r="K8631">
            <v>-3.8107840063373011E-3</v>
          </cell>
          <cell r="S8631">
            <v>40</v>
          </cell>
        </row>
        <row r="8632">
          <cell r="K8632">
            <v>-3.6521455491108404E-3</v>
          </cell>
          <cell r="S8632">
            <v>37</v>
          </cell>
        </row>
        <row r="8633">
          <cell r="K8633">
            <v>257.07202728472981</v>
          </cell>
          <cell r="S8633">
            <v>40</v>
          </cell>
        </row>
        <row r="8634">
          <cell r="K8634">
            <v>5429.7447276553194</v>
          </cell>
          <cell r="S8634">
            <v>40</v>
          </cell>
        </row>
        <row r="8635">
          <cell r="K8635">
            <v>0.6636213159705987</v>
          </cell>
          <cell r="S8635">
            <v>40</v>
          </cell>
        </row>
        <row r="8636">
          <cell r="K8636">
            <v>0.72257415125457825</v>
          </cell>
          <cell r="S8636">
            <v>40</v>
          </cell>
        </row>
        <row r="8637">
          <cell r="K8637">
            <v>-1.5705308003335532</v>
          </cell>
          <cell r="S8637">
            <v>40</v>
          </cell>
        </row>
        <row r="8638">
          <cell r="K8638">
            <v>-1.5344540126602846</v>
          </cell>
          <cell r="S8638">
            <v>40</v>
          </cell>
        </row>
        <row r="8639">
          <cell r="K8639">
            <v>-0.90156960535882358</v>
          </cell>
          <cell r="S8639">
            <v>40</v>
          </cell>
        </row>
        <row r="8640">
          <cell r="K8640">
            <v>0.57863410561106499</v>
          </cell>
          <cell r="S8640">
            <v>40</v>
          </cell>
        </row>
        <row r="8641">
          <cell r="K8641">
            <v>5.6434492674531606E-4</v>
          </cell>
          <cell r="S8641">
            <v>40</v>
          </cell>
        </row>
        <row r="8642">
          <cell r="K8642">
            <v>-0.53421491616774963</v>
          </cell>
          <cell r="S8642">
            <v>40</v>
          </cell>
        </row>
        <row r="8643">
          <cell r="K8643">
            <v>-1.0173279179821391</v>
          </cell>
          <cell r="S8643">
            <v>40</v>
          </cell>
        </row>
        <row r="8644">
          <cell r="K8644">
            <v>-1.006818319052841</v>
          </cell>
          <cell r="S8644">
            <v>40</v>
          </cell>
        </row>
        <row r="8645">
          <cell r="K8645">
            <v>-0.94107825077205287</v>
          </cell>
          <cell r="S8645">
            <v>40</v>
          </cell>
        </row>
        <row r="8646">
          <cell r="K8646">
            <v>-1.1129015021624593</v>
          </cell>
          <cell r="S8646">
            <v>40</v>
          </cell>
        </row>
        <row r="8647">
          <cell r="K8647">
            <v>575.79049249346531</v>
          </cell>
          <cell r="S8647">
            <v>40</v>
          </cell>
        </row>
        <row r="8648">
          <cell r="K8648">
            <v>-1.2171490652623307</v>
          </cell>
          <cell r="S8648">
            <v>40</v>
          </cell>
        </row>
        <row r="8649">
          <cell r="K8649">
            <v>684.36738053214208</v>
          </cell>
          <cell r="S8649">
            <v>40</v>
          </cell>
        </row>
        <row r="8650">
          <cell r="K8650">
            <v>220.71089817255648</v>
          </cell>
          <cell r="S8650">
            <v>39</v>
          </cell>
        </row>
        <row r="8651">
          <cell r="K8651">
            <v>-1.1921956335667188</v>
          </cell>
          <cell r="S8651">
            <v>40</v>
          </cell>
        </row>
        <row r="8652">
          <cell r="K8652">
            <v>-0.23726909986118236</v>
          </cell>
          <cell r="S8652">
            <v>39</v>
          </cell>
        </row>
        <row r="8653">
          <cell r="K8653">
            <v>6222.9635612439852</v>
          </cell>
          <cell r="S8653">
            <v>27</v>
          </cell>
        </row>
        <row r="8654">
          <cell r="K8654">
            <v>1.3489172824541953</v>
          </cell>
          <cell r="S8654">
            <v>40</v>
          </cell>
        </row>
        <row r="8655">
          <cell r="K8655">
            <v>7210.8847815866748</v>
          </cell>
          <cell r="S8655">
            <v>40</v>
          </cell>
        </row>
        <row r="8656">
          <cell r="K8656">
            <v>12.283806605661983</v>
          </cell>
          <cell r="S8656">
            <v>40</v>
          </cell>
        </row>
        <row r="8657">
          <cell r="K8657">
            <v>-0.24130571513335861</v>
          </cell>
          <cell r="S8657">
            <v>40</v>
          </cell>
        </row>
        <row r="8658">
          <cell r="K8658">
            <v>9.1689630241821964E-4</v>
          </cell>
          <cell r="S8658">
            <v>40</v>
          </cell>
        </row>
        <row r="8659">
          <cell r="K8659">
            <v>-1.6460654018764163</v>
          </cell>
          <cell r="S8659">
            <v>40</v>
          </cell>
        </row>
        <row r="8660">
          <cell r="K8660">
            <v>0.51417499682516898</v>
          </cell>
          <cell r="S8660">
            <v>40</v>
          </cell>
        </row>
        <row r="8661">
          <cell r="K8661">
            <v>0.98069198867899987</v>
          </cell>
          <cell r="S8661">
            <v>40</v>
          </cell>
        </row>
        <row r="8662">
          <cell r="K8662">
            <v>-0.81926179113648634</v>
          </cell>
          <cell r="S8662">
            <v>40</v>
          </cell>
        </row>
        <row r="8663">
          <cell r="K8663">
            <v>0.85261501252865213</v>
          </cell>
          <cell r="S8663">
            <v>40</v>
          </cell>
        </row>
        <row r="8664">
          <cell r="K8664">
            <v>0.18747182537336818</v>
          </cell>
          <cell r="S8664">
            <v>40</v>
          </cell>
        </row>
        <row r="8665">
          <cell r="K8665">
            <v>0.15995459436815329</v>
          </cell>
          <cell r="S8665">
            <v>40</v>
          </cell>
        </row>
        <row r="8666">
          <cell r="K8666">
            <v>-0.92156180154171707</v>
          </cell>
          <cell r="S8666">
            <v>40</v>
          </cell>
        </row>
        <row r="8667">
          <cell r="K8667">
            <v>0.26480995446845496</v>
          </cell>
          <cell r="S8667">
            <v>40</v>
          </cell>
        </row>
        <row r="8668">
          <cell r="K8668">
            <v>-2.2629881254272377E-4</v>
          </cell>
          <cell r="S8668">
            <v>40</v>
          </cell>
        </row>
        <row r="8669">
          <cell r="K8669">
            <v>-1.0821167655954547</v>
          </cell>
          <cell r="S8669">
            <v>40</v>
          </cell>
        </row>
        <row r="8670">
          <cell r="K8670">
            <v>272.72790188058588</v>
          </cell>
          <cell r="S8670">
            <v>40</v>
          </cell>
        </row>
        <row r="8671">
          <cell r="K8671">
            <v>-1.9295544919986782E-2</v>
          </cell>
          <cell r="S8671">
            <v>39</v>
          </cell>
        </row>
        <row r="8672">
          <cell r="K8672">
            <v>-1.0558774986798665</v>
          </cell>
          <cell r="S8672">
            <v>40</v>
          </cell>
        </row>
        <row r="8673">
          <cell r="K8673">
            <v>-0.37328412808442357</v>
          </cell>
          <cell r="S8673">
            <v>40</v>
          </cell>
        </row>
        <row r="8674">
          <cell r="K8674">
            <v>-0.11093533795800928</v>
          </cell>
          <cell r="S8674">
            <v>27</v>
          </cell>
        </row>
        <row r="8675">
          <cell r="K8675">
            <v>253.48004718785617</v>
          </cell>
          <cell r="S8675">
            <v>40</v>
          </cell>
        </row>
        <row r="8676">
          <cell r="K8676">
            <v>375.93268864310221</v>
          </cell>
          <cell r="S8676">
            <v>40</v>
          </cell>
        </row>
        <row r="8677">
          <cell r="K8677">
            <v>1.3666666713873521</v>
          </cell>
          <cell r="S8677">
            <v>40</v>
          </cell>
        </row>
        <row r="8678">
          <cell r="K8678">
            <v>0.40286396215770393</v>
          </cell>
          <cell r="S8678">
            <v>40</v>
          </cell>
        </row>
        <row r="8679">
          <cell r="K8679">
            <v>0.83540024774877408</v>
          </cell>
          <cell r="S8679">
            <v>40</v>
          </cell>
        </row>
        <row r="8680">
          <cell r="K8680">
            <v>7.5039179802480302E-4</v>
          </cell>
          <cell r="S8680">
            <v>40</v>
          </cell>
        </row>
        <row r="8681">
          <cell r="K8681">
            <v>0.4996107332205979</v>
          </cell>
          <cell r="S8681">
            <v>40</v>
          </cell>
        </row>
        <row r="8682">
          <cell r="K8682">
            <v>0.47161758347682026</v>
          </cell>
          <cell r="S8682">
            <v>40</v>
          </cell>
        </row>
        <row r="8683">
          <cell r="K8683">
            <v>-0.90124932831567539</v>
          </cell>
          <cell r="S8683">
            <v>40</v>
          </cell>
        </row>
        <row r="8684">
          <cell r="K8684">
            <v>-0.97505722499231795</v>
          </cell>
          <cell r="S8684">
            <v>40</v>
          </cell>
        </row>
        <row r="8685">
          <cell r="K8685">
            <v>0.12032070117767857</v>
          </cell>
          <cell r="S8685">
            <v>40</v>
          </cell>
        </row>
        <row r="8686">
          <cell r="K8686">
            <v>6.332827382595993E-2</v>
          </cell>
          <cell r="S8686">
            <v>40</v>
          </cell>
        </row>
        <row r="8687">
          <cell r="K8687">
            <v>65.049152311867843</v>
          </cell>
          <cell r="S8687">
            <v>40</v>
          </cell>
        </row>
        <row r="8688">
          <cell r="K8688">
            <v>0.28199867750742635</v>
          </cell>
          <cell r="S8688">
            <v>40</v>
          </cell>
        </row>
        <row r="8689">
          <cell r="K8689">
            <v>4.9900249616487224</v>
          </cell>
          <cell r="S8689">
            <v>40</v>
          </cell>
        </row>
        <row r="8690">
          <cell r="K8690">
            <v>-2.867607709530173E-4</v>
          </cell>
          <cell r="S8690">
            <v>40</v>
          </cell>
        </row>
        <row r="8691">
          <cell r="K8691">
            <v>1.248817850965164</v>
          </cell>
          <cell r="S8691">
            <v>40</v>
          </cell>
        </row>
        <row r="8692">
          <cell r="K8692">
            <v>3.7875428305714842</v>
          </cell>
          <cell r="S8692">
            <v>40</v>
          </cell>
        </row>
        <row r="8693">
          <cell r="K8693">
            <v>-1.1245986209104202</v>
          </cell>
          <cell r="S8693">
            <v>40</v>
          </cell>
        </row>
        <row r="8694">
          <cell r="K8694">
            <v>2282.5747969618615</v>
          </cell>
          <cell r="S8694">
            <v>40</v>
          </cell>
        </row>
        <row r="8695">
          <cell r="K8695">
            <v>1024.4614314130497</v>
          </cell>
          <cell r="S8695">
            <v>30</v>
          </cell>
        </row>
        <row r="8696">
          <cell r="K8696">
            <v>1.2308771141296211</v>
          </cell>
          <cell r="S8696">
            <v>40</v>
          </cell>
        </row>
        <row r="8697">
          <cell r="K8697">
            <v>267.75865762609448</v>
          </cell>
          <cell r="S8697">
            <v>40</v>
          </cell>
        </row>
        <row r="8698">
          <cell r="K8698">
            <v>8.1697757699257032</v>
          </cell>
          <cell r="S8698">
            <v>40</v>
          </cell>
        </row>
        <row r="8699">
          <cell r="K8699">
            <v>-1.0479488538269797</v>
          </cell>
          <cell r="S8699">
            <v>40</v>
          </cell>
        </row>
        <row r="8700">
          <cell r="K8700">
            <v>0.93507201672692952</v>
          </cell>
          <cell r="S8700">
            <v>40</v>
          </cell>
        </row>
        <row r="8701">
          <cell r="K8701">
            <v>1.3504133011202712</v>
          </cell>
          <cell r="S8701">
            <v>40</v>
          </cell>
        </row>
        <row r="8702">
          <cell r="K8702">
            <v>-0.98328966001475226</v>
          </cell>
          <cell r="S8702">
            <v>40</v>
          </cell>
        </row>
        <row r="8703">
          <cell r="K8703">
            <v>-1.0059144918428256</v>
          </cell>
          <cell r="S8703">
            <v>40</v>
          </cell>
        </row>
        <row r="8704">
          <cell r="K8704">
            <v>-1.0063247334968408</v>
          </cell>
          <cell r="S8704">
            <v>40</v>
          </cell>
        </row>
        <row r="8705">
          <cell r="K8705">
            <v>1.0316886096845177</v>
          </cell>
          <cell r="S8705">
            <v>40</v>
          </cell>
        </row>
        <row r="8706">
          <cell r="K8706">
            <v>-1.0109633131609275</v>
          </cell>
          <cell r="S8706">
            <v>40</v>
          </cell>
        </row>
        <row r="8707">
          <cell r="K8707">
            <v>-0.93571740616871646</v>
          </cell>
          <cell r="S8707">
            <v>40</v>
          </cell>
        </row>
        <row r="8708">
          <cell r="K8708">
            <v>11.487847849566249</v>
          </cell>
          <cell r="S8708">
            <v>40</v>
          </cell>
        </row>
        <row r="8709">
          <cell r="K8709">
            <v>36.309345581010312</v>
          </cell>
          <cell r="S8709">
            <v>40</v>
          </cell>
        </row>
        <row r="8710">
          <cell r="K8710">
            <v>2.1126972370171955</v>
          </cell>
          <cell r="S8710">
            <v>40</v>
          </cell>
        </row>
        <row r="8711">
          <cell r="K8711">
            <v>-2.9366199935148391E-4</v>
          </cell>
          <cell r="S8711">
            <v>40</v>
          </cell>
        </row>
        <row r="8712">
          <cell r="K8712">
            <v>48.924253642172317</v>
          </cell>
          <cell r="S8712">
            <v>40</v>
          </cell>
        </row>
        <row r="8713">
          <cell r="K8713">
            <v>80.153185640833641</v>
          </cell>
          <cell r="S8713">
            <v>40</v>
          </cell>
        </row>
        <row r="8714">
          <cell r="K8714">
            <v>-0.38533403725810567</v>
          </cell>
          <cell r="S8714">
            <v>40</v>
          </cell>
        </row>
        <row r="8715">
          <cell r="K8715">
            <v>3605.5296630764969</v>
          </cell>
          <cell r="S8715">
            <v>40</v>
          </cell>
        </row>
        <row r="8716">
          <cell r="K8716">
            <v>-1.4797915010873682E-2</v>
          </cell>
          <cell r="S8716">
            <v>31</v>
          </cell>
        </row>
        <row r="8717">
          <cell r="K8717">
            <v>-2.0106608321674804E-3</v>
          </cell>
          <cell r="S8717">
            <v>40</v>
          </cell>
        </row>
        <row r="8718">
          <cell r="K8718">
            <v>-0.81555740111533404</v>
          </cell>
          <cell r="S8718">
            <v>40</v>
          </cell>
        </row>
        <row r="8719">
          <cell r="K8719">
            <v>-1.2435684967345385E-3</v>
          </cell>
          <cell r="S8719">
            <v>40</v>
          </cell>
        </row>
        <row r="8720">
          <cell r="K8720">
            <v>-2.1551581091000589</v>
          </cell>
          <cell r="S8720">
            <v>40</v>
          </cell>
        </row>
        <row r="8721">
          <cell r="K8721">
            <v>-2.030991818737971</v>
          </cell>
          <cell r="S8721">
            <v>40</v>
          </cell>
        </row>
        <row r="8722">
          <cell r="K8722">
            <v>-2.0697430040879374</v>
          </cell>
          <cell r="S8722">
            <v>40</v>
          </cell>
        </row>
        <row r="8723">
          <cell r="K8723">
            <v>0.46933910717808347</v>
          </cell>
          <cell r="S8723">
            <v>40</v>
          </cell>
        </row>
        <row r="8724">
          <cell r="K8724">
            <v>-1.9909734482276131</v>
          </cell>
          <cell r="S8724">
            <v>40</v>
          </cell>
        </row>
        <row r="8725">
          <cell r="K8725">
            <v>-2.0394303861277128</v>
          </cell>
          <cell r="S8725">
            <v>40</v>
          </cell>
        </row>
        <row r="8726">
          <cell r="K8726">
            <v>-1.4327052646097076</v>
          </cell>
          <cell r="S8726">
            <v>40</v>
          </cell>
        </row>
        <row r="8727">
          <cell r="K8727">
            <v>-0.70872730154345098</v>
          </cell>
          <cell r="S8727">
            <v>40</v>
          </cell>
        </row>
        <row r="8728">
          <cell r="K8728">
            <v>-0.55168842924992512</v>
          </cell>
          <cell r="S8728">
            <v>40</v>
          </cell>
        </row>
        <row r="8729">
          <cell r="K8729">
            <v>-1.0449449594626408</v>
          </cell>
          <cell r="S8729">
            <v>40</v>
          </cell>
        </row>
        <row r="8730">
          <cell r="K8730">
            <v>11.483272919447963</v>
          </cell>
          <cell r="S8730">
            <v>40</v>
          </cell>
        </row>
        <row r="8731">
          <cell r="K8731">
            <v>-1.3556903285253502E-2</v>
          </cell>
          <cell r="S8731">
            <v>40</v>
          </cell>
        </row>
        <row r="8732">
          <cell r="K8732">
            <v>4.4573636285838596</v>
          </cell>
          <cell r="S8732">
            <v>40</v>
          </cell>
        </row>
        <row r="8733">
          <cell r="K8733">
            <v>0.73141528803407774</v>
          </cell>
          <cell r="S8733">
            <v>40</v>
          </cell>
        </row>
        <row r="8734">
          <cell r="K8734">
            <v>-1.7762659587174406E-2</v>
          </cell>
          <cell r="S8734">
            <v>40</v>
          </cell>
        </row>
        <row r="8735">
          <cell r="K8735">
            <v>2.6400797346748535</v>
          </cell>
          <cell r="S8735">
            <v>40</v>
          </cell>
        </row>
        <row r="8736">
          <cell r="K8736">
            <v>11.828326266178088</v>
          </cell>
          <cell r="S8736">
            <v>40</v>
          </cell>
        </row>
        <row r="8737">
          <cell r="K8737">
            <v>-5.2138526865044804E-2</v>
          </cell>
          <cell r="S8737">
            <v>29</v>
          </cell>
        </row>
        <row r="8738">
          <cell r="K8738">
            <v>-1.9428815155213065E-3</v>
          </cell>
          <cell r="S8738">
            <v>40</v>
          </cell>
        </row>
        <row r="8739">
          <cell r="K8739">
            <v>-1.0110243477204197</v>
          </cell>
          <cell r="S8739">
            <v>40</v>
          </cell>
        </row>
        <row r="8740">
          <cell r="K8740">
            <v>-1.3688704942950761E-3</v>
          </cell>
          <cell r="S8740">
            <v>40</v>
          </cell>
        </row>
        <row r="8741">
          <cell r="K8741">
            <v>-0.76558562135927211</v>
          </cell>
          <cell r="S8741">
            <v>40</v>
          </cell>
        </row>
        <row r="8742">
          <cell r="K8742">
            <v>-1.1927429562075447E-3</v>
          </cell>
          <cell r="S8742">
            <v>40</v>
          </cell>
        </row>
        <row r="8743">
          <cell r="K8743">
            <v>-1.6638456229874608E-3</v>
          </cell>
          <cell r="S8743">
            <v>40</v>
          </cell>
        </row>
        <row r="8744">
          <cell r="K8744">
            <v>-2.1524121631632873</v>
          </cell>
          <cell r="S8744">
            <v>40</v>
          </cell>
        </row>
        <row r="8745">
          <cell r="K8745">
            <v>-2.007883800387277</v>
          </cell>
          <cell r="S8745">
            <v>40</v>
          </cell>
        </row>
        <row r="8746">
          <cell r="K8746">
            <v>-2.0422786980944778</v>
          </cell>
          <cell r="S8746">
            <v>40</v>
          </cell>
        </row>
        <row r="8747">
          <cell r="K8747">
            <v>-1.9649124285722612</v>
          </cell>
          <cell r="S8747">
            <v>40</v>
          </cell>
        </row>
        <row r="8748">
          <cell r="K8748">
            <v>-2.0280684239621705</v>
          </cell>
          <cell r="S8748">
            <v>40</v>
          </cell>
        </row>
        <row r="8749">
          <cell r="K8749">
            <v>-2.0118200196869669</v>
          </cell>
          <cell r="S8749">
            <v>40</v>
          </cell>
        </row>
        <row r="8750">
          <cell r="K8750">
            <v>0.4672444405145606</v>
          </cell>
          <cell r="S8750">
            <v>40</v>
          </cell>
        </row>
        <row r="8751">
          <cell r="K8751">
            <v>-0.89793008812085273</v>
          </cell>
          <cell r="S8751">
            <v>40</v>
          </cell>
        </row>
        <row r="8752">
          <cell r="K8752">
            <v>-1.988392867815864</v>
          </cell>
          <cell r="S8752">
            <v>40</v>
          </cell>
        </row>
        <row r="8753">
          <cell r="K8753">
            <v>0.39323006652980902</v>
          </cell>
          <cell r="S8753">
            <v>40</v>
          </cell>
        </row>
        <row r="8754">
          <cell r="K8754">
            <v>-2.0446848809151201</v>
          </cell>
          <cell r="S8754">
            <v>40</v>
          </cell>
        </row>
        <row r="8755">
          <cell r="K8755">
            <v>-2.0226737677552502</v>
          </cell>
          <cell r="S8755">
            <v>40</v>
          </cell>
        </row>
        <row r="8756">
          <cell r="K8756">
            <v>-1.4497970769328834</v>
          </cell>
          <cell r="S8756">
            <v>40</v>
          </cell>
        </row>
        <row r="8757">
          <cell r="K8757">
            <v>-1.3047710079075132</v>
          </cell>
          <cell r="S8757">
            <v>40</v>
          </cell>
        </row>
        <row r="8758">
          <cell r="K8758">
            <v>-0.71332699530679022</v>
          </cell>
          <cell r="S8758">
            <v>40</v>
          </cell>
        </row>
        <row r="8759">
          <cell r="K8759">
            <v>-0.68708934198619975</v>
          </cell>
          <cell r="S8759">
            <v>40</v>
          </cell>
        </row>
        <row r="8760">
          <cell r="K8760">
            <v>-0.56628077009630173</v>
          </cell>
          <cell r="S8760">
            <v>40</v>
          </cell>
        </row>
        <row r="8761">
          <cell r="K8761">
            <v>-0.49919744822414502</v>
          </cell>
          <cell r="S8761">
            <v>40</v>
          </cell>
        </row>
        <row r="8762">
          <cell r="K8762">
            <v>-1.0491173623040035</v>
          </cell>
          <cell r="S8762">
            <v>40</v>
          </cell>
        </row>
        <row r="8763">
          <cell r="K8763">
            <v>-0.92412361016415323</v>
          </cell>
          <cell r="S8763">
            <v>40</v>
          </cell>
        </row>
        <row r="8764">
          <cell r="K8764">
            <v>0.50930187488265144</v>
          </cell>
          <cell r="S8764">
            <v>40</v>
          </cell>
        </row>
        <row r="8765">
          <cell r="K8765">
            <v>-0.74392353033479497</v>
          </cell>
          <cell r="S8765">
            <v>40</v>
          </cell>
        </row>
        <row r="8766">
          <cell r="K8766">
            <v>-1.3576650035950339E-2</v>
          </cell>
          <cell r="S8766">
            <v>40</v>
          </cell>
        </row>
        <row r="8767">
          <cell r="K8767">
            <v>3.7096656821007672</v>
          </cell>
          <cell r="S8767">
            <v>40</v>
          </cell>
        </row>
        <row r="8768">
          <cell r="K8768">
            <v>4.3828553251266467</v>
          </cell>
          <cell r="S8768">
            <v>40</v>
          </cell>
        </row>
        <row r="8769">
          <cell r="K8769">
            <v>0.7576694702901392</v>
          </cell>
          <cell r="S8769">
            <v>40</v>
          </cell>
        </row>
        <row r="8770">
          <cell r="K8770">
            <v>-2.2541114465624889E-3</v>
          </cell>
          <cell r="S8770">
            <v>40</v>
          </cell>
        </row>
        <row r="8771">
          <cell r="K8771">
            <v>-0.66677539149526277</v>
          </cell>
          <cell r="S8771">
            <v>40</v>
          </cell>
        </row>
        <row r="8772">
          <cell r="K8772">
            <v>-3.0003580047022093E-2</v>
          </cell>
          <cell r="S8772">
            <v>40</v>
          </cell>
        </row>
        <row r="8773">
          <cell r="K8773">
            <v>1.9867627676004827E-2</v>
          </cell>
          <cell r="S8773">
            <v>40</v>
          </cell>
        </row>
        <row r="8774">
          <cell r="K8774">
            <v>2.7241481863970742</v>
          </cell>
          <cell r="S8774">
            <v>40</v>
          </cell>
        </row>
        <row r="8775">
          <cell r="K8775">
            <v>8.7227701463275537E-3</v>
          </cell>
          <cell r="S8775">
            <v>40</v>
          </cell>
        </row>
        <row r="8776">
          <cell r="K8776">
            <v>-2.4432520711615186E-2</v>
          </cell>
          <cell r="S8776">
            <v>40</v>
          </cell>
        </row>
        <row r="8777">
          <cell r="K8777">
            <v>-0.62488216485755488</v>
          </cell>
          <cell r="S8777">
            <v>40</v>
          </cell>
        </row>
        <row r="8778">
          <cell r="K8778">
            <v>8.6227843672741056E-2</v>
          </cell>
          <cell r="S8778">
            <v>31</v>
          </cell>
        </row>
        <row r="8779">
          <cell r="K8779">
            <v>-2.4324983737300894E-3</v>
          </cell>
          <cell r="S8779">
            <v>32</v>
          </cell>
        </row>
        <row r="8780">
          <cell r="K8780">
            <v>-4.4636585578221623E-3</v>
          </cell>
          <cell r="S8780">
            <v>40</v>
          </cell>
        </row>
        <row r="8781">
          <cell r="K8781">
            <v>-0.77408061594336952</v>
          </cell>
          <cell r="S8781">
            <v>40</v>
          </cell>
        </row>
        <row r="8782">
          <cell r="K8782">
            <v>-1.61522713744292E-3</v>
          </cell>
          <cell r="S8782">
            <v>40</v>
          </cell>
        </row>
        <row r="8783">
          <cell r="K8783">
            <v>-1.9940543676420557</v>
          </cell>
          <cell r="S8783">
            <v>40</v>
          </cell>
        </row>
        <row r="8784">
          <cell r="K8784">
            <v>-1.9820413259219098</v>
          </cell>
          <cell r="S8784">
            <v>40</v>
          </cell>
        </row>
        <row r="8785">
          <cell r="K8785">
            <v>-2.0274502724745438</v>
          </cell>
          <cell r="S8785">
            <v>40</v>
          </cell>
        </row>
        <row r="8786">
          <cell r="K8786">
            <v>-0.90689309707508137</v>
          </cell>
          <cell r="S8786">
            <v>40</v>
          </cell>
        </row>
        <row r="8787">
          <cell r="K8787">
            <v>0.39625520609525711</v>
          </cell>
          <cell r="S8787">
            <v>40</v>
          </cell>
        </row>
        <row r="8788">
          <cell r="K8788">
            <v>-2.0178561165346265</v>
          </cell>
          <cell r="S8788">
            <v>40</v>
          </cell>
        </row>
        <row r="8789">
          <cell r="K8789">
            <v>-1.3152057667038588</v>
          </cell>
          <cell r="S8789">
            <v>40</v>
          </cell>
        </row>
        <row r="8790">
          <cell r="K8790">
            <v>-0.70060086924001186</v>
          </cell>
          <cell r="S8790">
            <v>40</v>
          </cell>
        </row>
        <row r="8791">
          <cell r="K8791">
            <v>-0.51370603689070959</v>
          </cell>
          <cell r="S8791">
            <v>40</v>
          </cell>
        </row>
        <row r="8792">
          <cell r="K8792">
            <v>-0.91905307225949717</v>
          </cell>
          <cell r="S8792">
            <v>40</v>
          </cell>
        </row>
        <row r="8793">
          <cell r="K8793">
            <v>2.7730896103890778E-4</v>
          </cell>
          <cell r="S8793">
            <v>40</v>
          </cell>
        </row>
        <row r="8794">
          <cell r="K8794">
            <v>-0.6593744974961151</v>
          </cell>
          <cell r="S8794">
            <v>40</v>
          </cell>
        </row>
        <row r="8795">
          <cell r="K8795">
            <v>-0.92371242907849216</v>
          </cell>
          <cell r="S8795">
            <v>40</v>
          </cell>
        </row>
        <row r="8796">
          <cell r="K8796">
            <v>-8.2863680700147654E-3</v>
          </cell>
          <cell r="S8796">
            <v>40</v>
          </cell>
        </row>
        <row r="8797">
          <cell r="K8797">
            <v>-2.9084052963213982E-3</v>
          </cell>
          <cell r="S8797">
            <v>40</v>
          </cell>
        </row>
        <row r="8798">
          <cell r="K8798">
            <v>1.2537412670956918E-2</v>
          </cell>
          <cell r="S8798">
            <v>40</v>
          </cell>
        </row>
        <row r="8799">
          <cell r="K8799">
            <v>4.8569115825491123</v>
          </cell>
          <cell r="S8799">
            <v>40</v>
          </cell>
        </row>
        <row r="8800">
          <cell r="K8800">
            <v>-1.6102649536152838E-2</v>
          </cell>
          <cell r="S8800">
            <v>33</v>
          </cell>
        </row>
        <row r="8801">
          <cell r="K8801">
            <v>-0.82896767316757147</v>
          </cell>
          <cell r="S8801">
            <v>40</v>
          </cell>
        </row>
        <row r="8802">
          <cell r="K8802">
            <v>-0.65522686968076305</v>
          </cell>
          <cell r="S8802">
            <v>40</v>
          </cell>
        </row>
        <row r="8803">
          <cell r="K8803">
            <v>1.6548527657893101E-2</v>
          </cell>
          <cell r="S8803">
            <v>40</v>
          </cell>
        </row>
        <row r="8804">
          <cell r="K8804">
            <v>5.1828484505540029</v>
          </cell>
          <cell r="S8804">
            <v>40</v>
          </cell>
        </row>
        <row r="8805">
          <cell r="K8805">
            <v>1.4100882221305802</v>
          </cell>
          <cell r="S8805">
            <v>40</v>
          </cell>
        </row>
        <row r="8806">
          <cell r="K8806">
            <v>1.4024201296726864</v>
          </cell>
          <cell r="S8806">
            <v>40</v>
          </cell>
        </row>
        <row r="8807">
          <cell r="K8807">
            <v>6.4213638367406434</v>
          </cell>
          <cell r="S8807">
            <v>40</v>
          </cell>
        </row>
        <row r="8808">
          <cell r="K8808">
            <v>5.481599916683547</v>
          </cell>
          <cell r="S8808">
            <v>40</v>
          </cell>
        </row>
        <row r="8809">
          <cell r="K8809">
            <v>1.4545601946596618</v>
          </cell>
          <cell r="S8809">
            <v>40</v>
          </cell>
        </row>
        <row r="8810">
          <cell r="K8810">
            <v>-0.66980363262121989</v>
          </cell>
          <cell r="S8810">
            <v>40</v>
          </cell>
        </row>
        <row r="8811">
          <cell r="K8811">
            <v>-0.66163470948061487</v>
          </cell>
          <cell r="S8811">
            <v>40</v>
          </cell>
        </row>
        <row r="8812">
          <cell r="K8812">
            <v>-0.35671567449052255</v>
          </cell>
          <cell r="S8812">
            <v>40</v>
          </cell>
        </row>
        <row r="8813">
          <cell r="K8813">
            <v>-0.74020506722942481</v>
          </cell>
          <cell r="S8813">
            <v>40</v>
          </cell>
        </row>
        <row r="8814">
          <cell r="K8814">
            <v>-1.0133145172276088</v>
          </cell>
          <cell r="S8814">
            <v>40</v>
          </cell>
        </row>
        <row r="8815">
          <cell r="K8815">
            <v>-0.59383426216835811</v>
          </cell>
          <cell r="S8815">
            <v>40</v>
          </cell>
        </row>
        <row r="8816">
          <cell r="K8816">
            <v>-0.42713589455050532</v>
          </cell>
          <cell r="S8816">
            <v>40</v>
          </cell>
        </row>
        <row r="8817">
          <cell r="K8817">
            <v>8.2504090504549682E-2</v>
          </cell>
          <cell r="S8817">
            <v>40</v>
          </cell>
        </row>
        <row r="8818">
          <cell r="K8818">
            <v>-0.95909311673838116</v>
          </cell>
          <cell r="S8818">
            <v>40</v>
          </cell>
        </row>
        <row r="8819">
          <cell r="K8819">
            <v>-0.94672305361930398</v>
          </cell>
          <cell r="S8819">
            <v>40</v>
          </cell>
        </row>
        <row r="8820">
          <cell r="K8820">
            <v>-0.93783206219374948</v>
          </cell>
          <cell r="S8820">
            <v>40</v>
          </cell>
        </row>
        <row r="8821">
          <cell r="K8821">
            <v>-0.84698808213015087</v>
          </cell>
          <cell r="S8821">
            <v>40</v>
          </cell>
        </row>
        <row r="8822">
          <cell r="K8822">
            <v>-0.66354770717036726</v>
          </cell>
          <cell r="S8822">
            <v>40</v>
          </cell>
        </row>
        <row r="8823">
          <cell r="K8823">
            <v>-1.0070532028566741</v>
          </cell>
          <cell r="S8823">
            <v>40</v>
          </cell>
        </row>
        <row r="8824">
          <cell r="K8824">
            <v>7.7153568848225676E-2</v>
          </cell>
          <cell r="S8824">
            <v>40</v>
          </cell>
        </row>
        <row r="8825">
          <cell r="K8825">
            <v>-1.455505647974882</v>
          </cell>
          <cell r="S8825">
            <v>40</v>
          </cell>
        </row>
        <row r="8826">
          <cell r="K8826">
            <v>-1.4740724902584774</v>
          </cell>
          <cell r="S8826">
            <v>40</v>
          </cell>
        </row>
        <row r="8827">
          <cell r="K8827">
            <v>-1.4434854877252965</v>
          </cell>
          <cell r="S8827">
            <v>40</v>
          </cell>
        </row>
        <row r="8828">
          <cell r="K8828">
            <v>0.18404629211468462</v>
          </cell>
          <cell r="S8828">
            <v>40</v>
          </cell>
        </row>
        <row r="8829">
          <cell r="K8829">
            <v>0.59248956001562592</v>
          </cell>
          <cell r="S8829">
            <v>40</v>
          </cell>
        </row>
        <row r="8830">
          <cell r="K8830">
            <v>0.82181315909346075</v>
          </cell>
          <cell r="S8830">
            <v>40</v>
          </cell>
        </row>
        <row r="8831">
          <cell r="K8831">
            <v>-0.37973391867147432</v>
          </cell>
          <cell r="S8831">
            <v>40</v>
          </cell>
        </row>
        <row r="8832">
          <cell r="K8832">
            <v>-0.41882531906765486</v>
          </cell>
          <cell r="S8832">
            <v>40</v>
          </cell>
        </row>
        <row r="8833">
          <cell r="K8833">
            <v>-1.1913355088000914</v>
          </cell>
          <cell r="S8833">
            <v>40</v>
          </cell>
        </row>
        <row r="8834">
          <cell r="K8834">
            <v>2.4805015251930934E-3</v>
          </cell>
          <cell r="S8834">
            <v>40</v>
          </cell>
        </row>
        <row r="8835">
          <cell r="K8835">
            <v>0.17963811493374188</v>
          </cell>
          <cell r="S8835">
            <v>40</v>
          </cell>
        </row>
        <row r="8836">
          <cell r="K8836">
            <v>-4.6168574708805617E-4</v>
          </cell>
          <cell r="S8836">
            <v>40</v>
          </cell>
        </row>
        <row r="8837">
          <cell r="K8837">
            <v>-0.57723781292068943</v>
          </cell>
          <cell r="S8837">
            <v>40</v>
          </cell>
        </row>
        <row r="8838">
          <cell r="K8838">
            <v>-0.97206079510294019</v>
          </cell>
          <cell r="S8838">
            <v>40</v>
          </cell>
        </row>
        <row r="8839">
          <cell r="K8839">
            <v>16.175799973948862</v>
          </cell>
          <cell r="S8839">
            <v>40</v>
          </cell>
        </row>
        <row r="8840">
          <cell r="K8840">
            <v>-0.9721609080749839</v>
          </cell>
          <cell r="S8840">
            <v>40</v>
          </cell>
        </row>
        <row r="8841">
          <cell r="K8841">
            <v>-0.93392173251770705</v>
          </cell>
          <cell r="S8841">
            <v>40</v>
          </cell>
        </row>
        <row r="8842">
          <cell r="K8842">
            <v>-1.1914146348374148</v>
          </cell>
          <cell r="S8842">
            <v>40</v>
          </cell>
        </row>
        <row r="8843">
          <cell r="K8843">
            <v>-6.7100140150027504E-4</v>
          </cell>
          <cell r="S8843">
            <v>40</v>
          </cell>
        </row>
        <row r="8844">
          <cell r="K8844">
            <v>-6.4555328189115711E-4</v>
          </cell>
          <cell r="S8844">
            <v>40</v>
          </cell>
        </row>
        <row r="8845">
          <cell r="K8845">
            <v>-6.4065520031988564E-4</v>
          </cell>
          <cell r="S8845">
            <v>40</v>
          </cell>
        </row>
        <row r="8846">
          <cell r="K8846">
            <v>-1.3233558704262509</v>
          </cell>
          <cell r="S8846">
            <v>40</v>
          </cell>
        </row>
        <row r="8847">
          <cell r="K8847">
            <v>-1.3403919070134331</v>
          </cell>
          <cell r="S8847">
            <v>40</v>
          </cell>
        </row>
        <row r="8848">
          <cell r="K8848">
            <v>-1.2997403528138638</v>
          </cell>
          <cell r="S8848">
            <v>40</v>
          </cell>
        </row>
        <row r="8849">
          <cell r="K8849">
            <v>0.22686606427418587</v>
          </cell>
          <cell r="S8849">
            <v>40</v>
          </cell>
        </row>
        <row r="8850">
          <cell r="K8850">
            <v>0.56355720060308512</v>
          </cell>
          <cell r="S8850">
            <v>40</v>
          </cell>
        </row>
        <row r="8851">
          <cell r="K8851">
            <v>0.87735165237898827</v>
          </cell>
          <cell r="S8851">
            <v>40</v>
          </cell>
        </row>
        <row r="8852">
          <cell r="K8852">
            <v>-9.1766307103698032E-4</v>
          </cell>
          <cell r="S8852">
            <v>40</v>
          </cell>
        </row>
        <row r="8853">
          <cell r="K8853">
            <v>-8.8377699506271242E-4</v>
          </cell>
          <cell r="S8853">
            <v>40</v>
          </cell>
        </row>
        <row r="8854">
          <cell r="K8854">
            <v>-1.1669196363492373</v>
          </cell>
          <cell r="S8854">
            <v>40</v>
          </cell>
        </row>
        <row r="8855">
          <cell r="K8855">
            <v>-6.3144861328262786E-4</v>
          </cell>
          <cell r="S8855">
            <v>40</v>
          </cell>
        </row>
        <row r="8856">
          <cell r="K8856">
            <v>-6.3692429587936395E-4</v>
          </cell>
          <cell r="S8856">
            <v>40</v>
          </cell>
        </row>
        <row r="8857">
          <cell r="K8857">
            <v>-6.5586029141385168E-4</v>
          </cell>
          <cell r="S8857">
            <v>40</v>
          </cell>
        </row>
        <row r="8858">
          <cell r="K8858">
            <v>-6.748566920251898E-4</v>
          </cell>
          <cell r="S8858">
            <v>40</v>
          </cell>
        </row>
        <row r="8859">
          <cell r="K8859">
            <v>-7.0282039782062773E-4</v>
          </cell>
          <cell r="S8859">
            <v>40</v>
          </cell>
        </row>
        <row r="8860">
          <cell r="K8860">
            <v>12.996623009164972</v>
          </cell>
          <cell r="S8860">
            <v>40</v>
          </cell>
        </row>
        <row r="8861">
          <cell r="K8861">
            <v>-7.1628440257404558E-4</v>
          </cell>
          <cell r="S8861">
            <v>40</v>
          </cell>
        </row>
        <row r="8862">
          <cell r="K8862">
            <v>1.5889333754760973</v>
          </cell>
          <cell r="S8862">
            <v>40</v>
          </cell>
        </row>
        <row r="8863">
          <cell r="K8863">
            <v>2.6515821872416274</v>
          </cell>
          <cell r="S8863">
            <v>40</v>
          </cell>
        </row>
        <row r="8864">
          <cell r="K8864">
            <v>-7.832642639281057E-4</v>
          </cell>
          <cell r="S8864">
            <v>40</v>
          </cell>
        </row>
        <row r="8865">
          <cell r="K8865">
            <v>6.2562263705374169E-2</v>
          </cell>
          <cell r="S8865">
            <v>40</v>
          </cell>
        </row>
        <row r="8866">
          <cell r="K8866">
            <v>0.10277310686884704</v>
          </cell>
          <cell r="S8866">
            <v>40</v>
          </cell>
        </row>
        <row r="8867">
          <cell r="K8867">
            <v>-1.3498128478275739</v>
          </cell>
          <cell r="S8867">
            <v>40</v>
          </cell>
        </row>
        <row r="8868">
          <cell r="K8868">
            <v>0.48154039311045804</v>
          </cell>
          <cell r="S8868">
            <v>40</v>
          </cell>
        </row>
        <row r="8869">
          <cell r="K8869">
            <v>0.66120331351424833</v>
          </cell>
          <cell r="S8869">
            <v>40</v>
          </cell>
        </row>
        <row r="8870">
          <cell r="K8870">
            <v>-1.0449509621139155</v>
          </cell>
          <cell r="S8870">
            <v>40</v>
          </cell>
        </row>
        <row r="8871">
          <cell r="K8871">
            <v>-1.1713520350226092</v>
          </cell>
          <cell r="S8871">
            <v>40</v>
          </cell>
        </row>
        <row r="8872">
          <cell r="K8872">
            <v>-1.1872743233017826</v>
          </cell>
          <cell r="S8872">
            <v>40</v>
          </cell>
        </row>
        <row r="8873">
          <cell r="K8873">
            <v>2.1914468633426443E-2</v>
          </cell>
          <cell r="S8873">
            <v>40</v>
          </cell>
        </row>
        <row r="8874">
          <cell r="K8874">
            <v>2.9589434998859118E-2</v>
          </cell>
          <cell r="S8874">
            <v>40</v>
          </cell>
        </row>
        <row r="8875">
          <cell r="K8875">
            <v>5.8610774213269511E-2</v>
          </cell>
          <cell r="S8875">
            <v>40</v>
          </cell>
        </row>
        <row r="8876">
          <cell r="K8876">
            <v>-6.2932237756147479E-4</v>
          </cell>
          <cell r="S8876">
            <v>40</v>
          </cell>
        </row>
        <row r="8877">
          <cell r="K8877">
            <v>-6.6140942894126072E-4</v>
          </cell>
          <cell r="S8877">
            <v>40</v>
          </cell>
        </row>
        <row r="8878">
          <cell r="K8878">
            <v>-0.98839821404883177</v>
          </cell>
          <cell r="S8878">
            <v>40</v>
          </cell>
        </row>
        <row r="8879">
          <cell r="K8879">
            <v>-6.871389710095383E-4</v>
          </cell>
          <cell r="S8879">
            <v>40</v>
          </cell>
        </row>
        <row r="8880">
          <cell r="K8880">
            <v>-7.1237919774172574E-4</v>
          </cell>
          <cell r="S8880">
            <v>40</v>
          </cell>
        </row>
        <row r="8881">
          <cell r="K8881">
            <v>-0.93735039627779293</v>
          </cell>
          <cell r="S8881">
            <v>40</v>
          </cell>
        </row>
        <row r="8882">
          <cell r="K8882">
            <v>-6.9036848212784602E-4</v>
          </cell>
          <cell r="S8882">
            <v>40</v>
          </cell>
        </row>
        <row r="8883">
          <cell r="K8883">
            <v>0.71718123678957812</v>
          </cell>
          <cell r="S8883">
            <v>40</v>
          </cell>
        </row>
        <row r="8884">
          <cell r="K8884">
            <v>2.2420908699347071</v>
          </cell>
          <cell r="S8884">
            <v>40</v>
          </cell>
        </row>
        <row r="8885">
          <cell r="K8885">
            <v>-7.9129457822327848E-3</v>
          </cell>
          <cell r="S8885">
            <v>40</v>
          </cell>
        </row>
        <row r="8886">
          <cell r="K8886">
            <v>-6.3587246621142311E-3</v>
          </cell>
          <cell r="S8886">
            <v>40</v>
          </cell>
        </row>
        <row r="8887">
          <cell r="K8887">
            <v>0.3897872838748257</v>
          </cell>
          <cell r="S8887">
            <v>40</v>
          </cell>
        </row>
        <row r="8888">
          <cell r="K8888">
            <v>-1.081597057168207</v>
          </cell>
          <cell r="S8888">
            <v>40</v>
          </cell>
        </row>
        <row r="8889">
          <cell r="K8889">
            <v>-1.2565827098946893</v>
          </cell>
          <cell r="S8889">
            <v>40</v>
          </cell>
        </row>
        <row r="8890">
          <cell r="K8890">
            <v>-1.2223505141097772</v>
          </cell>
          <cell r="S8890">
            <v>40</v>
          </cell>
        </row>
        <row r="8891">
          <cell r="K8891">
            <v>-1.2566769762083871</v>
          </cell>
          <cell r="S8891">
            <v>40</v>
          </cell>
        </row>
        <row r="8892">
          <cell r="K8892">
            <v>-3.018791238773768E-3</v>
          </cell>
          <cell r="S8892">
            <v>40</v>
          </cell>
        </row>
        <row r="8893">
          <cell r="K8893">
            <v>-1.0473658366980296</v>
          </cell>
          <cell r="S8893">
            <v>40</v>
          </cell>
        </row>
        <row r="8894">
          <cell r="K8894">
            <v>-3.8807915557551352E-3</v>
          </cell>
          <cell r="S8894">
            <v>40</v>
          </cell>
        </row>
        <row r="8895">
          <cell r="K8895">
            <v>-1.311328520686403E-2</v>
          </cell>
          <cell r="S8895">
            <v>40</v>
          </cell>
        </row>
        <row r="8896">
          <cell r="K8896">
            <v>-1.3626759626884991E-2</v>
          </cell>
          <cell r="S8896">
            <v>40</v>
          </cell>
        </row>
        <row r="8897">
          <cell r="K8897">
            <v>5.6608630033203574E-3</v>
          </cell>
          <cell r="S8897">
            <v>40</v>
          </cell>
        </row>
        <row r="8898">
          <cell r="K8898">
            <v>-4.2087697903182529E-3</v>
          </cell>
          <cell r="S8898">
            <v>40</v>
          </cell>
        </row>
        <row r="8899">
          <cell r="K8899">
            <v>-3.9621860058582032E-3</v>
          </cell>
          <cell r="S8899">
            <v>40</v>
          </cell>
        </row>
        <row r="8900">
          <cell r="K8900">
            <v>3.4172148265173594</v>
          </cell>
          <cell r="S8900">
            <v>40</v>
          </cell>
        </row>
        <row r="8901">
          <cell r="K8901">
            <v>-3.6294759757680988E-3</v>
          </cell>
          <cell r="S8901">
            <v>40</v>
          </cell>
        </row>
        <row r="8902">
          <cell r="K8902">
            <v>-3.8720568330209253E-3</v>
          </cell>
          <cell r="S8902">
            <v>40</v>
          </cell>
        </row>
        <row r="8903">
          <cell r="K8903">
            <v>-3.3249656154795766E-3</v>
          </cell>
          <cell r="S8903">
            <v>40</v>
          </cell>
        </row>
        <row r="8904">
          <cell r="K8904">
            <v>-3.8436479177671218E-3</v>
          </cell>
          <cell r="S8904">
            <v>40</v>
          </cell>
        </row>
        <row r="8905">
          <cell r="K8905">
            <v>-5.7467955995551684E-3</v>
          </cell>
          <cell r="S8905">
            <v>40</v>
          </cell>
        </row>
        <row r="8906">
          <cell r="K8906">
            <v>-7.8822059672716827E-3</v>
          </cell>
          <cell r="S8906">
            <v>40</v>
          </cell>
        </row>
        <row r="8907">
          <cell r="K8907">
            <v>-1.480911000161356E-2</v>
          </cell>
          <cell r="S8907">
            <v>40</v>
          </cell>
        </row>
        <row r="8908">
          <cell r="K8908">
            <v>-6.3712404276336501E-3</v>
          </cell>
          <cell r="S8908">
            <v>40</v>
          </cell>
        </row>
        <row r="8909">
          <cell r="K8909">
            <v>-1.3761101633780066E-2</v>
          </cell>
          <cell r="S8909">
            <v>40</v>
          </cell>
        </row>
        <row r="8910">
          <cell r="K8910">
            <v>-0.76582552923384006</v>
          </cell>
          <cell r="S8910">
            <v>40</v>
          </cell>
        </row>
        <row r="8911">
          <cell r="K8911">
            <v>-1.2426053752506402E-2</v>
          </cell>
          <cell r="S8911">
            <v>40</v>
          </cell>
        </row>
        <row r="8912">
          <cell r="K8912">
            <v>-1.0917172527520198</v>
          </cell>
          <cell r="S8912">
            <v>40</v>
          </cell>
        </row>
        <row r="8913">
          <cell r="K8913">
            <v>-1.1100119939231139</v>
          </cell>
          <cell r="S8913">
            <v>40</v>
          </cell>
        </row>
        <row r="8914">
          <cell r="K8914">
            <v>-1.244014504882359</v>
          </cell>
          <cell r="S8914">
            <v>40</v>
          </cell>
        </row>
        <row r="8915">
          <cell r="K8915">
            <v>-1.2523137518452883</v>
          </cell>
          <cell r="S8915">
            <v>40</v>
          </cell>
        </row>
        <row r="8916">
          <cell r="K8916">
            <v>-1.2201928417647685</v>
          </cell>
          <cell r="S8916">
            <v>40</v>
          </cell>
        </row>
        <row r="8917">
          <cell r="K8917">
            <v>-1.2318688221084746</v>
          </cell>
          <cell r="S8917">
            <v>40</v>
          </cell>
        </row>
        <row r="8918">
          <cell r="K8918">
            <v>-1.2545315468286313</v>
          </cell>
          <cell r="S8918">
            <v>40</v>
          </cell>
        </row>
        <row r="8919">
          <cell r="K8919">
            <v>-1.1206024170325439</v>
          </cell>
          <cell r="S8919">
            <v>40</v>
          </cell>
        </row>
        <row r="8920">
          <cell r="K8920">
            <v>-2.9207694708673071E-3</v>
          </cell>
          <cell r="S8920">
            <v>40</v>
          </cell>
        </row>
        <row r="8921">
          <cell r="K8921">
            <v>-4.7716423346726294E-3</v>
          </cell>
          <cell r="S8921">
            <v>40</v>
          </cell>
        </row>
        <row r="8922">
          <cell r="K8922">
            <v>-1.0462920830959512</v>
          </cell>
          <cell r="S8922">
            <v>40</v>
          </cell>
        </row>
        <row r="8923">
          <cell r="K8923">
            <v>-1.6529032121752603E-3</v>
          </cell>
          <cell r="S8923">
            <v>40</v>
          </cell>
        </row>
        <row r="8924">
          <cell r="K8924">
            <v>-3.973496806688355E-3</v>
          </cell>
          <cell r="S8924">
            <v>40</v>
          </cell>
        </row>
        <row r="8925">
          <cell r="K8925">
            <v>-1.6316960185342652E-3</v>
          </cell>
          <cell r="S8925">
            <v>40</v>
          </cell>
        </row>
        <row r="8926">
          <cell r="K8926">
            <v>-1.2969275286610101E-2</v>
          </cell>
          <cell r="S8926">
            <v>40</v>
          </cell>
        </row>
        <row r="8927">
          <cell r="K8927">
            <v>-1.6710638543449448E-3</v>
          </cell>
          <cell r="S8927">
            <v>40</v>
          </cell>
        </row>
        <row r="8928">
          <cell r="K8928">
            <v>-1.3545158750541618E-2</v>
          </cell>
          <cell r="S8928">
            <v>40</v>
          </cell>
        </row>
        <row r="8929">
          <cell r="K8929">
            <v>-1.7083719013691371E-3</v>
          </cell>
          <cell r="S8929">
            <v>40</v>
          </cell>
        </row>
        <row r="8930">
          <cell r="K8930">
            <v>9.8141976955137388E-3</v>
          </cell>
          <cell r="S8930">
            <v>40</v>
          </cell>
        </row>
        <row r="8931">
          <cell r="K8931">
            <v>-1.3753769114972333E-2</v>
          </cell>
          <cell r="S8931">
            <v>40</v>
          </cell>
        </row>
        <row r="8932">
          <cell r="K8932">
            <v>-4.3235416276995011E-3</v>
          </cell>
          <cell r="S8932">
            <v>40</v>
          </cell>
        </row>
        <row r="8933">
          <cell r="K8933">
            <v>-1.1289665506709391E-2</v>
          </cell>
          <cell r="S8933">
            <v>40</v>
          </cell>
        </row>
        <row r="8934">
          <cell r="K8934">
            <v>-4.0619987407944595E-3</v>
          </cell>
          <cell r="S8934">
            <v>40</v>
          </cell>
        </row>
        <row r="8935">
          <cell r="K8935">
            <v>-9.2896165055919924E-3</v>
          </cell>
          <cell r="S8935">
            <v>40</v>
          </cell>
        </row>
        <row r="8936">
          <cell r="K8936">
            <v>3.4964161920003258</v>
          </cell>
          <cell r="S8936">
            <v>40</v>
          </cell>
        </row>
        <row r="8937">
          <cell r="K8937">
            <v>-0.87227781534351201</v>
          </cell>
          <cell r="S8937">
            <v>40</v>
          </cell>
        </row>
        <row r="8938">
          <cell r="K8938">
            <v>-3.7332653934151268E-3</v>
          </cell>
          <cell r="S8938">
            <v>40</v>
          </cell>
        </row>
        <row r="8939">
          <cell r="K8939">
            <v>-0.74260270150594831</v>
          </cell>
          <cell r="S8939">
            <v>40</v>
          </cell>
        </row>
        <row r="8940">
          <cell r="K8940">
            <v>-3.8537615095002513E-3</v>
          </cell>
          <cell r="S8940">
            <v>40</v>
          </cell>
        </row>
        <row r="8941">
          <cell r="K8941">
            <v>0.31361319455885789</v>
          </cell>
          <cell r="S8941">
            <v>40</v>
          </cell>
        </row>
        <row r="8942">
          <cell r="K8942">
            <v>-3.5000328577651698E-3</v>
          </cell>
          <cell r="S8942">
            <v>40</v>
          </cell>
        </row>
        <row r="8943">
          <cell r="K8943">
            <v>-0.74039552378587914</v>
          </cell>
          <cell r="S8943">
            <v>40</v>
          </cell>
        </row>
        <row r="8944">
          <cell r="K8944">
            <v>-3.7450717086095413E-3</v>
          </cell>
          <cell r="S8944">
            <v>40</v>
          </cell>
        </row>
        <row r="8945">
          <cell r="K8945">
            <v>-9.3931636721726219E-2</v>
          </cell>
          <cell r="S8945">
            <v>40</v>
          </cell>
        </row>
        <row r="8946">
          <cell r="K8946">
            <v>-0.14900784125578154</v>
          </cell>
          <cell r="S8946">
            <v>40</v>
          </cell>
        </row>
        <row r="8947">
          <cell r="K8947">
            <v>4.7100196293933818</v>
          </cell>
          <cell r="S8947">
            <v>40</v>
          </cell>
        </row>
        <row r="8948">
          <cell r="K8948">
            <v>-1.4305403340668673E-2</v>
          </cell>
          <cell r="S8948">
            <v>40</v>
          </cell>
        </row>
        <row r="8949">
          <cell r="K8949">
            <v>-1.3430766680166064E-2</v>
          </cell>
          <cell r="S8949">
            <v>40</v>
          </cell>
        </row>
        <row r="8950">
          <cell r="K8950">
            <v>-1.2095229150605206E-2</v>
          </cell>
          <cell r="S8950">
            <v>40</v>
          </cell>
        </row>
        <row r="8951">
          <cell r="K8951">
            <v>-1.1043908359690018</v>
          </cell>
          <cell r="S8951">
            <v>40</v>
          </cell>
        </row>
        <row r="8952">
          <cell r="K8952">
            <v>-1.2408120889761058</v>
          </cell>
          <cell r="S8952">
            <v>40</v>
          </cell>
        </row>
        <row r="8953">
          <cell r="K8953">
            <v>-1.250859252940117</v>
          </cell>
          <cell r="S8953">
            <v>40</v>
          </cell>
        </row>
        <row r="8954">
          <cell r="K8954">
            <v>-1.1312069354345411</v>
          </cell>
          <cell r="S8954">
            <v>40</v>
          </cell>
        </row>
        <row r="8955">
          <cell r="K8955">
            <v>-4.4234461722559987E-3</v>
          </cell>
          <cell r="S8955">
            <v>40</v>
          </cell>
        </row>
        <row r="8956">
          <cell r="K8956">
            <v>-1.7253229055012567E-3</v>
          </cell>
          <cell r="S8956">
            <v>40</v>
          </cell>
        </row>
        <row r="8957">
          <cell r="K8957">
            <v>-1.6993088245191121E-3</v>
          </cell>
          <cell r="S8957">
            <v>40</v>
          </cell>
        </row>
        <row r="8958">
          <cell r="K8958">
            <v>-1.7314495092960029E-3</v>
          </cell>
          <cell r="S8958">
            <v>40</v>
          </cell>
        </row>
        <row r="8959">
          <cell r="K8959">
            <v>-1.7583730030489336E-3</v>
          </cell>
          <cell r="S8959">
            <v>40</v>
          </cell>
        </row>
        <row r="8960">
          <cell r="K8960">
            <v>-1.3517901392067169E-2</v>
          </cell>
          <cell r="S8960">
            <v>40</v>
          </cell>
        </row>
        <row r="8961">
          <cell r="K8961">
            <v>-1.1202342899228739E-2</v>
          </cell>
          <cell r="S8961">
            <v>40</v>
          </cell>
        </row>
        <row r="8962">
          <cell r="K8962">
            <v>-9.4635962673199729E-3</v>
          </cell>
          <cell r="S8962">
            <v>40</v>
          </cell>
        </row>
        <row r="8963">
          <cell r="K8963">
            <v>-0.88955064513754278</v>
          </cell>
          <cell r="S8963">
            <v>40</v>
          </cell>
        </row>
        <row r="8964">
          <cell r="K8964">
            <v>-0.77758205085169174</v>
          </cell>
          <cell r="S8964">
            <v>40</v>
          </cell>
        </row>
        <row r="8965">
          <cell r="K8965">
            <v>-0.6549046663150504</v>
          </cell>
          <cell r="S8965">
            <v>40</v>
          </cell>
        </row>
        <row r="8966">
          <cell r="K8966">
            <v>-0.75848446691451354</v>
          </cell>
          <cell r="S8966">
            <v>40</v>
          </cell>
        </row>
        <row r="8967">
          <cell r="K8967">
            <v>7.5098760117763069E-3</v>
          </cell>
          <cell r="S8967">
            <v>40</v>
          </cell>
        </row>
        <row r="8968">
          <cell r="K8968">
            <v>-0.59829984717525353</v>
          </cell>
          <cell r="S8968">
            <v>40</v>
          </cell>
        </row>
        <row r="8969">
          <cell r="K8969">
            <v>-0.55586057897212005</v>
          </cell>
          <cell r="S8969">
            <v>40</v>
          </cell>
        </row>
        <row r="8970">
          <cell r="K8970">
            <v>-0.62208335625717071</v>
          </cell>
          <cell r="S8970">
            <v>40</v>
          </cell>
        </row>
        <row r="8971">
          <cell r="K8971">
            <v>9.9688594979665243E-2</v>
          </cell>
          <cell r="S8971">
            <v>40</v>
          </cell>
        </row>
        <row r="8972">
          <cell r="K8972">
            <v>0.642949905545253</v>
          </cell>
          <cell r="S8972">
            <v>40</v>
          </cell>
        </row>
        <row r="8973">
          <cell r="K8973">
            <v>6.4651921366550139E-2</v>
          </cell>
          <cell r="S8973">
            <v>40</v>
          </cell>
        </row>
        <row r="8974">
          <cell r="K8974">
            <v>-0.15148187011814862</v>
          </cell>
          <cell r="S8974">
            <v>40</v>
          </cell>
        </row>
        <row r="8975">
          <cell r="K8975">
            <v>6.2753423037993201</v>
          </cell>
          <cell r="S8975">
            <v>40</v>
          </cell>
        </row>
        <row r="8976">
          <cell r="K8976">
            <v>6.0866516587590365</v>
          </cell>
          <cell r="S8976">
            <v>40</v>
          </cell>
        </row>
        <row r="8977">
          <cell r="K8977">
            <v>5.7160427368407403</v>
          </cell>
          <cell r="S8977">
            <v>40</v>
          </cell>
        </row>
        <row r="8978">
          <cell r="K8978">
            <v>-0.20843389903493376</v>
          </cell>
          <cell r="S8978">
            <v>40</v>
          </cell>
        </row>
        <row r="8979">
          <cell r="K8979">
            <v>-0.9858494885978768</v>
          </cell>
          <cell r="S8979">
            <v>40</v>
          </cell>
        </row>
        <row r="8980">
          <cell r="K8980">
            <v>1.2791465497435939</v>
          </cell>
          <cell r="S8980">
            <v>40</v>
          </cell>
        </row>
        <row r="8981">
          <cell r="K8981">
            <v>1.0915147277370061</v>
          </cell>
          <cell r="S8981">
            <v>40</v>
          </cell>
        </row>
        <row r="8982">
          <cell r="K8982">
            <v>-0.27423516878136139</v>
          </cell>
          <cell r="S8982">
            <v>40</v>
          </cell>
        </row>
        <row r="8983">
          <cell r="K8983">
            <v>-1.0401089701414372</v>
          </cell>
          <cell r="S8983">
            <v>40</v>
          </cell>
        </row>
        <row r="8984">
          <cell r="K8984">
            <v>-4.7105389183472748E-2</v>
          </cell>
          <cell r="S8984">
            <v>40</v>
          </cell>
        </row>
        <row r="8985">
          <cell r="K8985">
            <v>0.22150921258572151</v>
          </cell>
          <cell r="S8985">
            <v>40</v>
          </cell>
        </row>
        <row r="8986">
          <cell r="K8986">
            <v>-1.2358797692111139</v>
          </cell>
          <cell r="S8986">
            <v>40</v>
          </cell>
        </row>
        <row r="8987">
          <cell r="K8987">
            <v>0.82921218352126258</v>
          </cell>
          <cell r="S8987">
            <v>40</v>
          </cell>
        </row>
        <row r="8988">
          <cell r="K8988">
            <v>0.30727246319445911</v>
          </cell>
          <cell r="S8988">
            <v>40</v>
          </cell>
        </row>
        <row r="8989">
          <cell r="K8989">
            <v>-1.2626542904314475</v>
          </cell>
          <cell r="S8989">
            <v>40</v>
          </cell>
        </row>
        <row r="8990">
          <cell r="K8990">
            <v>-0.57524098396303069</v>
          </cell>
          <cell r="S8990">
            <v>40</v>
          </cell>
        </row>
        <row r="8991">
          <cell r="K8991">
            <v>-0.50688816696803696</v>
          </cell>
          <cell r="S8991">
            <v>40</v>
          </cell>
        </row>
        <row r="8992">
          <cell r="K8992">
            <v>-0.49152043005186924</v>
          </cell>
          <cell r="S8992">
            <v>40</v>
          </cell>
        </row>
        <row r="8993">
          <cell r="K8993">
            <v>-1.6391815820772675</v>
          </cell>
          <cell r="S8993">
            <v>40</v>
          </cell>
        </row>
        <row r="8994">
          <cell r="K8994">
            <v>-1.599585542617425</v>
          </cell>
          <cell r="S8994">
            <v>40</v>
          </cell>
        </row>
        <row r="8995">
          <cell r="K8995">
            <v>0.59600684245078228</v>
          </cell>
          <cell r="S8995">
            <v>40</v>
          </cell>
        </row>
        <row r="8996">
          <cell r="K8996">
            <v>-1.4557002845030049</v>
          </cell>
          <cell r="S8996">
            <v>40</v>
          </cell>
        </row>
        <row r="8997">
          <cell r="K8997">
            <v>-1.500236876480967</v>
          </cell>
          <cell r="S8997">
            <v>40</v>
          </cell>
        </row>
        <row r="8998">
          <cell r="K8998">
            <v>-1.5016719610011398</v>
          </cell>
          <cell r="S8998">
            <v>40</v>
          </cell>
        </row>
        <row r="8999">
          <cell r="K8999">
            <v>-6.6291403794755926E-2</v>
          </cell>
          <cell r="S8999">
            <v>40</v>
          </cell>
        </row>
        <row r="9000">
          <cell r="K9000">
            <v>-1.0654027606171739</v>
          </cell>
          <cell r="S9000">
            <v>40</v>
          </cell>
        </row>
        <row r="9001">
          <cell r="K9001">
            <v>4.9303182755341783</v>
          </cell>
          <cell r="S9001">
            <v>40</v>
          </cell>
        </row>
        <row r="9002">
          <cell r="K9002">
            <v>-0.47759233776217669</v>
          </cell>
          <cell r="S9002">
            <v>40</v>
          </cell>
        </row>
        <row r="9003">
          <cell r="K9003">
            <v>1.08158658444296</v>
          </cell>
          <cell r="S9003">
            <v>40</v>
          </cell>
        </row>
        <row r="9004">
          <cell r="K9004">
            <v>1.4079587279292318</v>
          </cell>
          <cell r="S9004">
            <v>40</v>
          </cell>
        </row>
        <row r="9005">
          <cell r="K9005">
            <v>-0.9837339618317974</v>
          </cell>
          <cell r="S9005">
            <v>40</v>
          </cell>
        </row>
        <row r="9006">
          <cell r="K9006">
            <v>-3.3968203146124057E-4</v>
          </cell>
          <cell r="S9006">
            <v>40</v>
          </cell>
        </row>
        <row r="9007">
          <cell r="K9007">
            <v>2.3423444720604434</v>
          </cell>
          <cell r="S9007">
            <v>40</v>
          </cell>
        </row>
        <row r="9008">
          <cell r="K9008">
            <v>-3.3496707503859744E-4</v>
          </cell>
          <cell r="S9008">
            <v>40</v>
          </cell>
        </row>
        <row r="9009">
          <cell r="K9009">
            <v>-1.0406690246054175</v>
          </cell>
          <cell r="S9009">
            <v>40</v>
          </cell>
        </row>
        <row r="9010">
          <cell r="K9010">
            <v>-4.8506821241460648E-4</v>
          </cell>
          <cell r="S9010">
            <v>40</v>
          </cell>
        </row>
        <row r="9011">
          <cell r="K9011">
            <v>-0.65877469879206807</v>
          </cell>
          <cell r="S9011">
            <v>40</v>
          </cell>
        </row>
        <row r="9012">
          <cell r="K9012">
            <v>0.20594275680941315</v>
          </cell>
          <cell r="S9012">
            <v>40</v>
          </cell>
        </row>
        <row r="9013">
          <cell r="K9013">
            <v>-0.94151760250138461</v>
          </cell>
          <cell r="S9013">
            <v>40</v>
          </cell>
        </row>
        <row r="9014">
          <cell r="K9014">
            <v>-1.4646819569230785</v>
          </cell>
          <cell r="S9014">
            <v>40</v>
          </cell>
        </row>
        <row r="9015">
          <cell r="K9015">
            <v>-1.4359764472880372</v>
          </cell>
          <cell r="S9015">
            <v>40</v>
          </cell>
        </row>
        <row r="9016">
          <cell r="K9016">
            <v>-1.4032079582160473</v>
          </cell>
          <cell r="S9016">
            <v>40</v>
          </cell>
        </row>
        <row r="9017">
          <cell r="K9017">
            <v>-1.2811025949293109</v>
          </cell>
          <cell r="S9017">
            <v>40</v>
          </cell>
        </row>
        <row r="9018">
          <cell r="K9018">
            <v>-1.3147290897608257</v>
          </cell>
          <cell r="S9018">
            <v>40</v>
          </cell>
        </row>
        <row r="9019">
          <cell r="K9019">
            <v>-1.3400124895807017</v>
          </cell>
          <cell r="S9019">
            <v>40</v>
          </cell>
        </row>
        <row r="9020">
          <cell r="K9020">
            <v>6.167784937988216E-2</v>
          </cell>
          <cell r="S9020">
            <v>40</v>
          </cell>
        </row>
        <row r="9021">
          <cell r="K9021">
            <v>0.15598829976611675</v>
          </cell>
          <cell r="S9021">
            <v>40</v>
          </cell>
        </row>
        <row r="9022">
          <cell r="K9022">
            <v>0.32171870879513725</v>
          </cell>
          <cell r="S9022">
            <v>40</v>
          </cell>
        </row>
        <row r="9023">
          <cell r="K9023">
            <v>-0.53185605091847021</v>
          </cell>
          <cell r="S9023">
            <v>40</v>
          </cell>
        </row>
        <row r="9024">
          <cell r="K9024">
            <v>-0.43104649761962127</v>
          </cell>
          <cell r="S9024">
            <v>40</v>
          </cell>
        </row>
        <row r="9025">
          <cell r="K9025">
            <v>-0.11031808345449701</v>
          </cell>
          <cell r="S9025">
            <v>40</v>
          </cell>
        </row>
        <row r="9026">
          <cell r="K9026">
            <v>-0.1739444067819135</v>
          </cell>
          <cell r="S9026">
            <v>40</v>
          </cell>
        </row>
        <row r="9027">
          <cell r="K9027">
            <v>9.499674050294403E-2</v>
          </cell>
          <cell r="S9027">
            <v>40</v>
          </cell>
        </row>
        <row r="9028">
          <cell r="K9028">
            <v>-0.90710940236618831</v>
          </cell>
          <cell r="S9028">
            <v>40</v>
          </cell>
        </row>
        <row r="9029">
          <cell r="K9029">
            <v>-0.98374800991967992</v>
          </cell>
          <cell r="S9029">
            <v>40</v>
          </cell>
        </row>
        <row r="9030">
          <cell r="K9030">
            <v>-0.12356237364431151</v>
          </cell>
          <cell r="S9030">
            <v>40</v>
          </cell>
        </row>
        <row r="9031">
          <cell r="K9031">
            <v>9.8181730807691284E-2</v>
          </cell>
          <cell r="S9031">
            <v>40</v>
          </cell>
        </row>
        <row r="9032">
          <cell r="K9032">
            <v>3.8659863108582618E-2</v>
          </cell>
          <cell r="S9032">
            <v>40</v>
          </cell>
        </row>
        <row r="9033">
          <cell r="K9033">
            <v>5.7719194264010433E-2</v>
          </cell>
          <cell r="S9033">
            <v>40</v>
          </cell>
        </row>
        <row r="9034">
          <cell r="K9034">
            <v>-3.452551612395105E-4</v>
          </cell>
          <cell r="S9034">
            <v>40</v>
          </cell>
        </row>
        <row r="9035">
          <cell r="K9035">
            <v>-1.5022843968580224</v>
          </cell>
          <cell r="S9035">
            <v>40</v>
          </cell>
        </row>
        <row r="9036">
          <cell r="K9036">
            <v>-1.4913096139529718</v>
          </cell>
          <cell r="S9036">
            <v>40</v>
          </cell>
        </row>
        <row r="9037">
          <cell r="K9037">
            <v>0.45028157464442436</v>
          </cell>
          <cell r="S9037">
            <v>40</v>
          </cell>
        </row>
        <row r="9038">
          <cell r="K9038">
            <v>-1.2769491697909807</v>
          </cell>
          <cell r="S9038">
            <v>40</v>
          </cell>
        </row>
        <row r="9039">
          <cell r="K9039">
            <v>-1.3007320530664368</v>
          </cell>
          <cell r="S9039">
            <v>40</v>
          </cell>
        </row>
        <row r="9040">
          <cell r="K9040">
            <v>-1.321201365831175</v>
          </cell>
          <cell r="S9040">
            <v>40</v>
          </cell>
        </row>
        <row r="9041">
          <cell r="K9041">
            <v>-5.5562341366161342E-4</v>
          </cell>
          <cell r="S9041">
            <v>40</v>
          </cell>
        </row>
        <row r="9042">
          <cell r="K9042">
            <v>-3.9340867432237527E-4</v>
          </cell>
          <cell r="S9042">
            <v>40</v>
          </cell>
        </row>
        <row r="9043">
          <cell r="K9043">
            <v>-6.9899159561739014E-5</v>
          </cell>
          <cell r="S9043">
            <v>40</v>
          </cell>
        </row>
        <row r="9044">
          <cell r="K9044">
            <v>0.23627511531160936</v>
          </cell>
          <cell r="S9044">
            <v>40</v>
          </cell>
        </row>
        <row r="9045">
          <cell r="K9045">
            <v>0.23492695264130928</v>
          </cell>
          <cell r="S9045">
            <v>40</v>
          </cell>
        </row>
        <row r="9046">
          <cell r="K9046">
            <v>0.27221056149766476</v>
          </cell>
          <cell r="S9046">
            <v>40</v>
          </cell>
        </row>
        <row r="9047">
          <cell r="K9047">
            <v>-0.99075227534156862</v>
          </cell>
          <cell r="S9047">
            <v>40</v>
          </cell>
        </row>
        <row r="9048">
          <cell r="K9048">
            <v>-0.92759708655466699</v>
          </cell>
          <cell r="S9048">
            <v>40</v>
          </cell>
        </row>
        <row r="9049">
          <cell r="K9049">
            <v>-0.9118585689701586</v>
          </cell>
          <cell r="S9049">
            <v>40</v>
          </cell>
        </row>
        <row r="9050">
          <cell r="K9050">
            <v>-0.91270233127775791</v>
          </cell>
          <cell r="S9050">
            <v>40</v>
          </cell>
        </row>
        <row r="9051">
          <cell r="K9051">
            <v>1.898427255736225</v>
          </cell>
          <cell r="S9051">
            <v>40</v>
          </cell>
        </row>
        <row r="9052">
          <cell r="K9052">
            <v>-1.0134839185508326</v>
          </cell>
          <cell r="S9052">
            <v>40</v>
          </cell>
        </row>
        <row r="9053">
          <cell r="K9053">
            <v>-4.4627272971070374E-3</v>
          </cell>
          <cell r="S9053">
            <v>40</v>
          </cell>
        </row>
        <row r="9054">
          <cell r="K9054">
            <v>-3.2997841216277982E-3</v>
          </cell>
          <cell r="S9054">
            <v>40</v>
          </cell>
        </row>
        <row r="9055">
          <cell r="K9055">
            <v>-2.4577417859751489E-3</v>
          </cell>
          <cell r="S9055">
            <v>40</v>
          </cell>
        </row>
        <row r="9056">
          <cell r="K9056">
            <v>1.6287201312075785</v>
          </cell>
          <cell r="S9056">
            <v>40</v>
          </cell>
        </row>
        <row r="9057">
          <cell r="K9057">
            <v>1.6510442887555792</v>
          </cell>
          <cell r="S9057">
            <v>40</v>
          </cell>
        </row>
        <row r="9058">
          <cell r="K9058">
            <v>1.6445595183406514</v>
          </cell>
          <cell r="S9058">
            <v>40</v>
          </cell>
        </row>
        <row r="9059">
          <cell r="K9059">
            <v>-1.3862528423043192</v>
          </cell>
          <cell r="S9059">
            <v>40</v>
          </cell>
        </row>
        <row r="9060">
          <cell r="K9060">
            <v>-1.4418855182478374</v>
          </cell>
          <cell r="S9060">
            <v>40</v>
          </cell>
        </row>
        <row r="9061">
          <cell r="K9061">
            <v>0.60383149173544493</v>
          </cell>
          <cell r="S9061">
            <v>40</v>
          </cell>
        </row>
        <row r="9062">
          <cell r="K9062">
            <v>-5.4628726386576907E-3</v>
          </cell>
          <cell r="S9062">
            <v>40</v>
          </cell>
        </row>
        <row r="9063">
          <cell r="K9063">
            <v>-6.7931693502786402E-3</v>
          </cell>
          <cell r="S9063">
            <v>40</v>
          </cell>
        </row>
        <row r="9064">
          <cell r="K9064">
            <v>-5.7883653103198308E-3</v>
          </cell>
          <cell r="S9064">
            <v>40</v>
          </cell>
        </row>
        <row r="9065">
          <cell r="K9065">
            <v>2.7988011656577343</v>
          </cell>
          <cell r="S9065">
            <v>40</v>
          </cell>
        </row>
        <row r="9066">
          <cell r="K9066">
            <v>2.5502803212861744</v>
          </cell>
          <cell r="S9066">
            <v>40</v>
          </cell>
        </row>
        <row r="9067">
          <cell r="K9067">
            <v>-5.3144200004382669E-3</v>
          </cell>
          <cell r="S9067">
            <v>40</v>
          </cell>
        </row>
        <row r="9068">
          <cell r="K9068">
            <v>3.0516747552835422</v>
          </cell>
          <cell r="S9068">
            <v>40</v>
          </cell>
        </row>
        <row r="9069">
          <cell r="K9069">
            <v>-5.7797649179702837E-3</v>
          </cell>
          <cell r="S9069">
            <v>40</v>
          </cell>
        </row>
        <row r="9070">
          <cell r="K9070">
            <v>-7.398743615011626E-3</v>
          </cell>
          <cell r="S9070">
            <v>40</v>
          </cell>
        </row>
        <row r="9071">
          <cell r="K9071">
            <v>-5.4861323875828177E-3</v>
          </cell>
          <cell r="S9071">
            <v>40</v>
          </cell>
        </row>
        <row r="9072">
          <cell r="K9072">
            <v>-9.5869108178371614E-3</v>
          </cell>
          <cell r="S9072">
            <v>40</v>
          </cell>
        </row>
        <row r="9073">
          <cell r="K9073">
            <v>-8.8993607866429021E-3</v>
          </cell>
          <cell r="S9073">
            <v>40</v>
          </cell>
        </row>
        <row r="9074">
          <cell r="K9074">
            <v>-4.4137460195685539E-3</v>
          </cell>
          <cell r="S9074">
            <v>40</v>
          </cell>
        </row>
        <row r="9075">
          <cell r="K9075">
            <v>-8.4505936883646961E-3</v>
          </cell>
          <cell r="S9075">
            <v>40</v>
          </cell>
        </row>
        <row r="9076">
          <cell r="K9076">
            <v>-3.3021428276116143E-3</v>
          </cell>
          <cell r="S9076">
            <v>40</v>
          </cell>
        </row>
        <row r="9077">
          <cell r="K9077">
            <v>-7.7155806238228637E-3</v>
          </cell>
          <cell r="S9077">
            <v>40</v>
          </cell>
        </row>
        <row r="9078">
          <cell r="K9078">
            <v>-2.4958599341621431E-3</v>
          </cell>
          <cell r="S9078">
            <v>40</v>
          </cell>
        </row>
        <row r="9079">
          <cell r="K9079">
            <v>-6.969656633170002E-3</v>
          </cell>
          <cell r="S9079">
            <v>40</v>
          </cell>
        </row>
        <row r="9080">
          <cell r="K9080">
            <v>1.6272999647119319</v>
          </cell>
          <cell r="S9080">
            <v>40</v>
          </cell>
        </row>
        <row r="9081">
          <cell r="K9081">
            <v>1.6049215872677913</v>
          </cell>
          <cell r="S9081">
            <v>40</v>
          </cell>
        </row>
        <row r="9082">
          <cell r="K9082">
            <v>1.6575426324679889</v>
          </cell>
          <cell r="S9082">
            <v>40</v>
          </cell>
        </row>
        <row r="9083">
          <cell r="K9083">
            <v>1.6405165166447475</v>
          </cell>
          <cell r="S9083">
            <v>40</v>
          </cell>
        </row>
        <row r="9084">
          <cell r="K9084">
            <v>1.6453662463023186</v>
          </cell>
          <cell r="S9084">
            <v>40</v>
          </cell>
        </row>
        <row r="9085">
          <cell r="K9085">
            <v>1.6258054824728603</v>
          </cell>
          <cell r="S9085">
            <v>40</v>
          </cell>
        </row>
        <row r="9086">
          <cell r="K9086">
            <v>-1.3865886770814311</v>
          </cell>
          <cell r="S9086">
            <v>40</v>
          </cell>
        </row>
        <row r="9087">
          <cell r="K9087">
            <v>-1.3119187281021605</v>
          </cell>
          <cell r="S9087">
            <v>40</v>
          </cell>
        </row>
        <row r="9088">
          <cell r="K9088">
            <v>-1.4498983176775952</v>
          </cell>
          <cell r="S9088">
            <v>40</v>
          </cell>
        </row>
        <row r="9089">
          <cell r="K9089">
            <v>-1.405827059397071</v>
          </cell>
          <cell r="S9089">
            <v>40</v>
          </cell>
        </row>
        <row r="9090">
          <cell r="K9090">
            <v>1.4404755665682223</v>
          </cell>
          <cell r="S9090">
            <v>40</v>
          </cell>
        </row>
        <row r="9091">
          <cell r="K9091">
            <v>1.4170145748733267</v>
          </cell>
          <cell r="S9091">
            <v>40</v>
          </cell>
        </row>
        <row r="9092">
          <cell r="K9092">
            <v>-5.5637795576759927E-3</v>
          </cell>
          <cell r="S9092">
            <v>40</v>
          </cell>
        </row>
        <row r="9093">
          <cell r="K9093">
            <v>-2.3208062583277172E-3</v>
          </cell>
          <cell r="S9093">
            <v>40</v>
          </cell>
        </row>
        <row r="9094">
          <cell r="K9094">
            <v>-6.7183978330345078E-3</v>
          </cell>
          <cell r="S9094">
            <v>40</v>
          </cell>
        </row>
        <row r="9095">
          <cell r="K9095">
            <v>-1.304866137546175E-2</v>
          </cell>
          <cell r="S9095">
            <v>40</v>
          </cell>
        </row>
        <row r="9096">
          <cell r="K9096">
            <v>-5.9053419356936716E-3</v>
          </cell>
          <cell r="S9096">
            <v>40</v>
          </cell>
        </row>
        <row r="9097">
          <cell r="K9097">
            <v>-2.6342267457098081E-3</v>
          </cell>
          <cell r="S9097">
            <v>40</v>
          </cell>
        </row>
        <row r="9098">
          <cell r="K9098">
            <v>-6.235553600822008E-3</v>
          </cell>
          <cell r="S9098">
            <v>40</v>
          </cell>
        </row>
        <row r="9099">
          <cell r="K9099">
            <v>-8.536900608301588E-3</v>
          </cell>
          <cell r="S9099">
            <v>40</v>
          </cell>
        </row>
        <row r="9100">
          <cell r="K9100">
            <v>2.5829876803248819</v>
          </cell>
          <cell r="S9100">
            <v>40</v>
          </cell>
        </row>
        <row r="9101">
          <cell r="K9101">
            <v>-6.8178630276432995E-3</v>
          </cell>
          <cell r="S9101">
            <v>40</v>
          </cell>
        </row>
        <row r="9102">
          <cell r="K9102">
            <v>-5.483943336751165E-3</v>
          </cell>
          <cell r="S9102">
            <v>40</v>
          </cell>
        </row>
        <row r="9103">
          <cell r="K9103">
            <v>-5.2926561033204474E-3</v>
          </cell>
          <cell r="S9103">
            <v>40</v>
          </cell>
        </row>
        <row r="9104">
          <cell r="K9104">
            <v>3.1789215667944215</v>
          </cell>
          <cell r="S9104">
            <v>40</v>
          </cell>
        </row>
        <row r="9105">
          <cell r="K9105">
            <v>0.27877260010443172</v>
          </cell>
          <cell r="S9105">
            <v>40</v>
          </cell>
        </row>
        <row r="9106">
          <cell r="K9106">
            <v>-5.9227591335767257E-3</v>
          </cell>
          <cell r="S9106">
            <v>40</v>
          </cell>
        </row>
        <row r="9107">
          <cell r="K9107">
            <v>-0.62973665418356695</v>
          </cell>
          <cell r="S9107">
            <v>40</v>
          </cell>
        </row>
        <row r="9108">
          <cell r="K9108">
            <v>-6.7601503651992523E-3</v>
          </cell>
          <cell r="S9108">
            <v>40</v>
          </cell>
        </row>
        <row r="9109">
          <cell r="K9109">
            <v>6.8889824129083645E-5</v>
          </cell>
          <cell r="S9109">
            <v>40</v>
          </cell>
        </row>
        <row r="9110">
          <cell r="K9110">
            <v>-5.566687739989226E-3</v>
          </cell>
          <cell r="S9110">
            <v>40</v>
          </cell>
        </row>
        <row r="9111">
          <cell r="K9111">
            <v>-0.61506396813331143</v>
          </cell>
          <cell r="S9111">
            <v>40</v>
          </cell>
        </row>
        <row r="9112">
          <cell r="K9112">
            <v>-8.5011647206497398E-3</v>
          </cell>
          <cell r="S9112">
            <v>40</v>
          </cell>
        </row>
        <row r="9113">
          <cell r="K9113">
            <v>3.0033493179389588</v>
          </cell>
          <cell r="S9113">
            <v>40</v>
          </cell>
        </row>
        <row r="9114">
          <cell r="K9114">
            <v>-8.6552930758241574E-3</v>
          </cell>
          <cell r="S9114">
            <v>40</v>
          </cell>
        </row>
        <row r="9115">
          <cell r="K9115">
            <v>-0.57434958920387624</v>
          </cell>
          <cell r="S9115">
            <v>40</v>
          </cell>
        </row>
        <row r="9116">
          <cell r="K9116">
            <v>-8.1313783750720757E-3</v>
          </cell>
          <cell r="S9116">
            <v>40</v>
          </cell>
        </row>
        <row r="9117">
          <cell r="K9117">
            <v>-7.3919408421789399E-3</v>
          </cell>
          <cell r="S9117">
            <v>40</v>
          </cell>
        </row>
        <row r="9118">
          <cell r="K9118">
            <v>-6.8190537803480521E-3</v>
          </cell>
          <cell r="S9118">
            <v>40</v>
          </cell>
        </row>
        <row r="9119">
          <cell r="K9119">
            <v>1.6154971983378623</v>
          </cell>
          <cell r="S9119">
            <v>40</v>
          </cell>
        </row>
        <row r="9120">
          <cell r="K9120">
            <v>1.6337111762183532</v>
          </cell>
          <cell r="S9120">
            <v>40</v>
          </cell>
        </row>
        <row r="9121">
          <cell r="K9121">
            <v>1.5887655373348359</v>
          </cell>
          <cell r="S9121">
            <v>40</v>
          </cell>
        </row>
        <row r="9122">
          <cell r="K9122">
            <v>-1.3264556560811005</v>
          </cell>
          <cell r="S9122">
            <v>40</v>
          </cell>
        </row>
        <row r="9123">
          <cell r="K9123">
            <v>-1.4031430085089347</v>
          </cell>
          <cell r="S9123">
            <v>40</v>
          </cell>
        </row>
        <row r="9124">
          <cell r="K9124">
            <v>1.419060428548323</v>
          </cell>
          <cell r="S9124">
            <v>40</v>
          </cell>
        </row>
        <row r="9125">
          <cell r="K9125">
            <v>-2.4024469175903305E-3</v>
          </cell>
          <cell r="S9125">
            <v>40</v>
          </cell>
        </row>
        <row r="9126">
          <cell r="K9126">
            <v>-1.2424987065986173E-2</v>
          </cell>
          <cell r="S9126">
            <v>40</v>
          </cell>
        </row>
        <row r="9127">
          <cell r="K9127">
            <v>-2.7606941245427326E-3</v>
          </cell>
          <cell r="S9127">
            <v>40</v>
          </cell>
        </row>
        <row r="9128">
          <cell r="K9128">
            <v>-8.2774060664494685E-3</v>
          </cell>
          <cell r="S9128">
            <v>40</v>
          </cell>
        </row>
        <row r="9129">
          <cell r="K9129">
            <v>-6.9173222629694353E-3</v>
          </cell>
          <cell r="S9129">
            <v>40</v>
          </cell>
        </row>
        <row r="9130">
          <cell r="K9130">
            <v>-5.4060331147389191E-3</v>
          </cell>
          <cell r="S9130">
            <v>40</v>
          </cell>
        </row>
        <row r="9131">
          <cell r="K9131">
            <v>-0.79266628720375576</v>
          </cell>
          <cell r="S9131">
            <v>40</v>
          </cell>
        </row>
        <row r="9132">
          <cell r="K9132">
            <v>-0.64011980597207041</v>
          </cell>
          <cell r="S9132">
            <v>40</v>
          </cell>
        </row>
        <row r="9133">
          <cell r="K9133">
            <v>3.7138678247937342</v>
          </cell>
          <cell r="S9133">
            <v>40</v>
          </cell>
        </row>
        <row r="9134">
          <cell r="K9134">
            <v>-0.63309361926179442</v>
          </cell>
          <cell r="S9134">
            <v>40</v>
          </cell>
        </row>
        <row r="9135">
          <cell r="K9135">
            <v>4.6209111409752159</v>
          </cell>
          <cell r="S9135">
            <v>40</v>
          </cell>
        </row>
        <row r="9136">
          <cell r="K9136">
            <v>1.0605721860121342</v>
          </cell>
          <cell r="S9136">
            <v>40</v>
          </cell>
        </row>
        <row r="9137">
          <cell r="K9137">
            <v>-0.58254502392696972</v>
          </cell>
          <cell r="S9137">
            <v>40</v>
          </cell>
        </row>
        <row r="9138">
          <cell r="K9138">
            <v>8.1023591506386425E-2</v>
          </cell>
          <cell r="S9138">
            <v>40</v>
          </cell>
        </row>
        <row r="9139">
          <cell r="K9139">
            <v>8.5996297924595372E-2</v>
          </cell>
          <cell r="S9139">
            <v>40</v>
          </cell>
        </row>
        <row r="9140">
          <cell r="K9140">
            <v>-8.9151442768728995E-2</v>
          </cell>
          <cell r="S9140">
            <v>40</v>
          </cell>
        </row>
        <row r="9141">
          <cell r="K9141">
            <v>-0.26699888400624294</v>
          </cell>
          <cell r="S9141">
            <v>40</v>
          </cell>
        </row>
        <row r="9142">
          <cell r="K9142">
            <v>-0.29711820067508771</v>
          </cell>
          <cell r="S9142">
            <v>40</v>
          </cell>
        </row>
        <row r="9143">
          <cell r="K9143">
            <v>5.7218940919946544</v>
          </cell>
          <cell r="S9143">
            <v>40</v>
          </cell>
        </row>
        <row r="9144">
          <cell r="K9144">
            <v>1.3850771713745149</v>
          </cell>
          <cell r="S9144">
            <v>40</v>
          </cell>
        </row>
        <row r="9145">
          <cell r="K9145">
            <v>1.378028977056009</v>
          </cell>
          <cell r="S9145">
            <v>40</v>
          </cell>
        </row>
        <row r="9146">
          <cell r="K9146">
            <v>-7.2946178937893999E-2</v>
          </cell>
          <cell r="S9146">
            <v>40</v>
          </cell>
        </row>
        <row r="9147">
          <cell r="K9147">
            <v>1.3277636216580366</v>
          </cell>
          <cell r="S9147">
            <v>40</v>
          </cell>
        </row>
        <row r="9148">
          <cell r="K9148">
            <v>1.5765172611927809</v>
          </cell>
          <cell r="S9148">
            <v>40</v>
          </cell>
        </row>
        <row r="9149">
          <cell r="K9149">
            <v>-0.29655955960304697</v>
          </cell>
          <cell r="S9149">
            <v>40</v>
          </cell>
        </row>
        <row r="9150">
          <cell r="K9150">
            <v>-1.0381350183692681</v>
          </cell>
          <cell r="S9150">
            <v>40</v>
          </cell>
        </row>
        <row r="9151">
          <cell r="K9151">
            <v>0.84268290027941584</v>
          </cell>
          <cell r="S9151">
            <v>40</v>
          </cell>
        </row>
        <row r="9152">
          <cell r="K9152">
            <v>0.20123601041030806</v>
          </cell>
          <cell r="S9152">
            <v>40</v>
          </cell>
        </row>
        <row r="9153">
          <cell r="K9153">
            <v>-1.2313835296702571</v>
          </cell>
          <cell r="S9153">
            <v>40</v>
          </cell>
        </row>
        <row r="9154">
          <cell r="K9154">
            <v>-1.3220514398166343</v>
          </cell>
          <cell r="S9154">
            <v>40</v>
          </cell>
        </row>
        <row r="9155">
          <cell r="K9155">
            <v>0.27551242122350494</v>
          </cell>
          <cell r="S9155">
            <v>40</v>
          </cell>
        </row>
        <row r="9156">
          <cell r="K9156">
            <v>335.7052656085757</v>
          </cell>
          <cell r="S9156">
            <v>40</v>
          </cell>
        </row>
        <row r="9157">
          <cell r="K9157">
            <v>4.4837731805741736</v>
          </cell>
          <cell r="S9157">
            <v>34</v>
          </cell>
        </row>
        <row r="9158">
          <cell r="K9158">
            <v>-0.53114388928625411</v>
          </cell>
          <cell r="S9158">
            <v>40</v>
          </cell>
        </row>
        <row r="9159">
          <cell r="K9159">
            <v>-0.57038473276804258</v>
          </cell>
          <cell r="S9159">
            <v>40</v>
          </cell>
        </row>
        <row r="9160">
          <cell r="K9160">
            <v>-2.2712242789334064E-4</v>
          </cell>
          <cell r="S9160">
            <v>40</v>
          </cell>
        </row>
        <row r="9161">
          <cell r="K9161">
            <v>0.57868539263808405</v>
          </cell>
          <cell r="S9161">
            <v>40</v>
          </cell>
        </row>
        <row r="9162">
          <cell r="K9162">
            <v>0.72830771908310521</v>
          </cell>
          <cell r="S9162">
            <v>40</v>
          </cell>
        </row>
        <row r="9163">
          <cell r="K9163">
            <v>0.24635541037378428</v>
          </cell>
          <cell r="S9163">
            <v>40</v>
          </cell>
        </row>
        <row r="9164">
          <cell r="K9164">
            <v>-1.478367597873341</v>
          </cell>
          <cell r="S9164">
            <v>40</v>
          </cell>
        </row>
        <row r="9165">
          <cell r="K9165">
            <v>-1.4770686875518566</v>
          </cell>
          <cell r="S9165">
            <v>40</v>
          </cell>
        </row>
        <row r="9166">
          <cell r="K9166">
            <v>-1.452825872423041</v>
          </cell>
          <cell r="S9166">
            <v>40</v>
          </cell>
        </row>
        <row r="9167">
          <cell r="K9167">
            <v>1.5691603047269858</v>
          </cell>
          <cell r="S9167">
            <v>40</v>
          </cell>
        </row>
        <row r="9168">
          <cell r="K9168">
            <v>4.4123544319996642</v>
          </cell>
          <cell r="S9168">
            <v>40</v>
          </cell>
        </row>
        <row r="9169">
          <cell r="K9169">
            <v>2.8461706165217655</v>
          </cell>
          <cell r="S9169">
            <v>40</v>
          </cell>
        </row>
        <row r="9170">
          <cell r="K9170">
            <v>1.7585081150629261E-2</v>
          </cell>
          <cell r="S9170">
            <v>40</v>
          </cell>
        </row>
        <row r="9171">
          <cell r="K9171">
            <v>-0.90518319631945054</v>
          </cell>
          <cell r="S9171">
            <v>40</v>
          </cell>
        </row>
        <row r="9172">
          <cell r="K9172">
            <v>160.41041333006982</v>
          </cell>
          <cell r="S9172">
            <v>40</v>
          </cell>
        </row>
        <row r="9173">
          <cell r="K9173">
            <v>-3.1084325134488907E-4</v>
          </cell>
          <cell r="S9173">
            <v>40</v>
          </cell>
        </row>
        <row r="9174">
          <cell r="K9174">
            <v>6.1032445559176619E-2</v>
          </cell>
          <cell r="S9174">
            <v>40</v>
          </cell>
        </row>
        <row r="9175">
          <cell r="K9175">
            <v>-0.95778257985332793</v>
          </cell>
          <cell r="S9175">
            <v>40</v>
          </cell>
        </row>
        <row r="9176">
          <cell r="K9176">
            <v>0.90736161130536086</v>
          </cell>
          <cell r="S9176">
            <v>40</v>
          </cell>
        </row>
        <row r="9177">
          <cell r="K9177">
            <v>-1.2449486172391591</v>
          </cell>
          <cell r="S9177">
            <v>40</v>
          </cell>
        </row>
        <row r="9178">
          <cell r="K9178">
            <v>36.10880477560174</v>
          </cell>
          <cell r="S9178">
            <v>36</v>
          </cell>
        </row>
        <row r="9179">
          <cell r="K9179">
            <v>-0.94871272784869387</v>
          </cell>
          <cell r="S9179">
            <v>40</v>
          </cell>
        </row>
        <row r="9180">
          <cell r="K9180">
            <v>-0.9097540492634475</v>
          </cell>
          <cell r="S9180">
            <v>40</v>
          </cell>
        </row>
        <row r="9181">
          <cell r="K9181">
            <v>-0.88341376670945637</v>
          </cell>
          <cell r="S9181">
            <v>40</v>
          </cell>
        </row>
        <row r="9182">
          <cell r="K9182">
            <v>-1.44320609216096</v>
          </cell>
          <cell r="S9182">
            <v>40</v>
          </cell>
        </row>
        <row r="9183">
          <cell r="K9183">
            <v>-1.3958950068731215</v>
          </cell>
          <cell r="S9183">
            <v>40</v>
          </cell>
        </row>
        <row r="9184">
          <cell r="K9184">
            <v>-1.3547844768461381</v>
          </cell>
          <cell r="S9184">
            <v>40</v>
          </cell>
        </row>
        <row r="9185">
          <cell r="K9185">
            <v>-1.3137209173390136</v>
          </cell>
          <cell r="S9185">
            <v>40</v>
          </cell>
        </row>
        <row r="9186">
          <cell r="K9186">
            <v>-1.3334224189666875</v>
          </cell>
          <cell r="S9186">
            <v>40</v>
          </cell>
        </row>
        <row r="9187">
          <cell r="K9187">
            <v>-1.3198421393132755</v>
          </cell>
          <cell r="S9187">
            <v>40</v>
          </cell>
        </row>
        <row r="9188">
          <cell r="K9188">
            <v>-0.97715407876157778</v>
          </cell>
          <cell r="S9188">
            <v>40</v>
          </cell>
        </row>
        <row r="9189">
          <cell r="K9189">
            <v>-1.0556646870660282</v>
          </cell>
          <cell r="S9189">
            <v>40</v>
          </cell>
        </row>
        <row r="9190">
          <cell r="K9190">
            <v>0.9062606276492513</v>
          </cell>
          <cell r="S9190">
            <v>40</v>
          </cell>
        </row>
        <row r="9191">
          <cell r="K9191">
            <v>-3.6374444251177851E-4</v>
          </cell>
          <cell r="S9191">
            <v>40</v>
          </cell>
        </row>
        <row r="9192">
          <cell r="K9192">
            <v>-0.91918386835339339</v>
          </cell>
          <cell r="S9192">
            <v>40</v>
          </cell>
        </row>
        <row r="9193">
          <cell r="K9193">
            <v>2.1731264267251964</v>
          </cell>
          <cell r="S9193">
            <v>40</v>
          </cell>
        </row>
        <row r="9194">
          <cell r="K9194">
            <v>-0.45835515025301959</v>
          </cell>
          <cell r="S9194">
            <v>40</v>
          </cell>
        </row>
        <row r="9195">
          <cell r="K9195">
            <v>3.9697989392894701</v>
          </cell>
          <cell r="S9195">
            <v>40</v>
          </cell>
        </row>
        <row r="9196">
          <cell r="K9196">
            <v>0.26794690617519495</v>
          </cell>
          <cell r="S9196">
            <v>40</v>
          </cell>
        </row>
        <row r="9197">
          <cell r="K9197">
            <v>1.6434514305987773</v>
          </cell>
          <cell r="S9197">
            <v>40</v>
          </cell>
        </row>
        <row r="9198">
          <cell r="K9198">
            <v>-1.0237043105805297</v>
          </cell>
          <cell r="S9198">
            <v>40</v>
          </cell>
        </row>
        <row r="9199">
          <cell r="K9199">
            <v>0.99060558909392693</v>
          </cell>
          <cell r="S9199">
            <v>39</v>
          </cell>
        </row>
        <row r="9200">
          <cell r="K9200">
            <v>-0.89616451750885018</v>
          </cell>
          <cell r="S9200">
            <v>40</v>
          </cell>
        </row>
        <row r="9201">
          <cell r="K9201">
            <v>0.16805351051861814</v>
          </cell>
          <cell r="S9201">
            <v>40</v>
          </cell>
        </row>
        <row r="9202">
          <cell r="K9202">
            <v>0.31692040574595948</v>
          </cell>
          <cell r="S9202">
            <v>40</v>
          </cell>
        </row>
        <row r="9203">
          <cell r="K9203">
            <v>-1.4960528810089626</v>
          </cell>
          <cell r="S9203">
            <v>40</v>
          </cell>
        </row>
        <row r="9204">
          <cell r="K9204">
            <v>-1.4374353604832633</v>
          </cell>
          <cell r="S9204">
            <v>40</v>
          </cell>
        </row>
        <row r="9205">
          <cell r="K9205">
            <v>-1.3888144724134266</v>
          </cell>
          <cell r="S9205">
            <v>40</v>
          </cell>
        </row>
        <row r="9206">
          <cell r="K9206">
            <v>-1.2985321032485879</v>
          </cell>
          <cell r="S9206">
            <v>40</v>
          </cell>
        </row>
        <row r="9207">
          <cell r="K9207">
            <v>-1.3178402851213944</v>
          </cell>
          <cell r="S9207">
            <v>40</v>
          </cell>
        </row>
        <row r="9208">
          <cell r="K9208">
            <v>-1.2929290557082282</v>
          </cell>
          <cell r="S9208">
            <v>40</v>
          </cell>
        </row>
        <row r="9209">
          <cell r="K9209">
            <v>4.7192217457557965E-2</v>
          </cell>
          <cell r="S9209">
            <v>40</v>
          </cell>
        </row>
        <row r="9210">
          <cell r="K9210">
            <v>0.22097867992103851</v>
          </cell>
          <cell r="S9210">
            <v>40</v>
          </cell>
        </row>
        <row r="9211">
          <cell r="K9211">
            <v>-1.1430788881305614</v>
          </cell>
          <cell r="S9211">
            <v>40</v>
          </cell>
        </row>
        <row r="9212">
          <cell r="K9212">
            <v>-0.49296242617934016</v>
          </cell>
          <cell r="S9212">
            <v>40</v>
          </cell>
        </row>
        <row r="9213">
          <cell r="K9213">
            <v>-9.2445410752594839E-2</v>
          </cell>
          <cell r="S9213">
            <v>40</v>
          </cell>
        </row>
        <row r="9214">
          <cell r="K9214">
            <v>1.8688601334920649</v>
          </cell>
          <cell r="S9214">
            <v>40</v>
          </cell>
        </row>
        <row r="9215">
          <cell r="K9215">
            <v>4.3938784264284318E-2</v>
          </cell>
          <cell r="S9215">
            <v>40</v>
          </cell>
        </row>
        <row r="9216">
          <cell r="K9216">
            <v>1.9809507993749822</v>
          </cell>
          <cell r="S9216">
            <v>40</v>
          </cell>
        </row>
        <row r="9217">
          <cell r="K9217">
            <v>0.41403248447505192</v>
          </cell>
          <cell r="S9217">
            <v>40</v>
          </cell>
        </row>
        <row r="9218">
          <cell r="K9218">
            <v>1.8822963689201839</v>
          </cell>
          <cell r="S9218">
            <v>40</v>
          </cell>
        </row>
        <row r="9219">
          <cell r="K9219">
            <v>402.40326209630439</v>
          </cell>
          <cell r="S9219">
            <v>40</v>
          </cell>
        </row>
        <row r="9220">
          <cell r="K9220">
            <v>3.2157217776396023</v>
          </cell>
          <cell r="S9220">
            <v>40</v>
          </cell>
        </row>
        <row r="9221">
          <cell r="K9221">
            <v>-2.9324757872387927E-3</v>
          </cell>
          <cell r="S9221">
            <v>40</v>
          </cell>
        </row>
        <row r="9222">
          <cell r="K9222">
            <v>-1.8951585172037166E-3</v>
          </cell>
          <cell r="S9222">
            <v>40</v>
          </cell>
        </row>
        <row r="9223">
          <cell r="K9223">
            <v>-6.4192137044451437E-3</v>
          </cell>
          <cell r="S9223">
            <v>40</v>
          </cell>
        </row>
        <row r="9224">
          <cell r="K9224">
            <v>1.6396665821106315</v>
          </cell>
          <cell r="S9224">
            <v>40</v>
          </cell>
        </row>
        <row r="9225">
          <cell r="K9225">
            <v>1.6395106800483497</v>
          </cell>
          <cell r="S9225">
            <v>40</v>
          </cell>
        </row>
        <row r="9226">
          <cell r="K9226">
            <v>1.7949208604902879E-2</v>
          </cell>
          <cell r="S9226">
            <v>40</v>
          </cell>
        </row>
        <row r="9227">
          <cell r="K9227">
            <v>1.3809223345084649</v>
          </cell>
          <cell r="S9227">
            <v>40</v>
          </cell>
        </row>
        <row r="9228">
          <cell r="K9228">
            <v>9.4380486063231385E-3</v>
          </cell>
          <cell r="S9228">
            <v>40</v>
          </cell>
        </row>
        <row r="9229">
          <cell r="K9229">
            <v>-0.51421696365043557</v>
          </cell>
          <cell r="S9229">
            <v>40</v>
          </cell>
        </row>
        <row r="9230">
          <cell r="K9230">
            <v>-5.80799283611904E-3</v>
          </cell>
          <cell r="S9230">
            <v>40</v>
          </cell>
        </row>
        <row r="9231">
          <cell r="K9231">
            <v>-6.2785613244394668E-3</v>
          </cell>
          <cell r="S9231">
            <v>40</v>
          </cell>
        </row>
        <row r="9232">
          <cell r="K9232">
            <v>-6.2265666176793107E-3</v>
          </cell>
          <cell r="S9232">
            <v>40</v>
          </cell>
        </row>
        <row r="9233">
          <cell r="K9233">
            <v>2.5450160861846411</v>
          </cell>
          <cell r="S9233">
            <v>40</v>
          </cell>
        </row>
        <row r="9234">
          <cell r="K9234">
            <v>-5.7892306439738276E-3</v>
          </cell>
          <cell r="S9234">
            <v>40</v>
          </cell>
        </row>
        <row r="9235">
          <cell r="K9235">
            <v>-7.269025275265086E-3</v>
          </cell>
          <cell r="S9235">
            <v>40</v>
          </cell>
        </row>
        <row r="9236">
          <cell r="K9236">
            <v>-6.3143232380972634E-3</v>
          </cell>
          <cell r="S9236">
            <v>40</v>
          </cell>
        </row>
        <row r="9237">
          <cell r="K9237">
            <v>-1.0841677001716747E-2</v>
          </cell>
          <cell r="S9237">
            <v>40</v>
          </cell>
        </row>
        <row r="9238">
          <cell r="K9238">
            <v>-1.2443024978723391E-2</v>
          </cell>
          <cell r="S9238">
            <v>40</v>
          </cell>
        </row>
        <row r="9239">
          <cell r="K9239">
            <v>-9.178619031669135E-3</v>
          </cell>
          <cell r="S9239">
            <v>40</v>
          </cell>
        </row>
        <row r="9240">
          <cell r="K9240">
            <v>-1.3455121432735436E-2</v>
          </cell>
          <cell r="S9240">
            <v>40</v>
          </cell>
        </row>
        <row r="9241">
          <cell r="K9241">
            <v>-0.25785875666634489</v>
          </cell>
          <cell r="S9241">
            <v>40</v>
          </cell>
        </row>
        <row r="9242">
          <cell r="K9242">
            <v>-2.9528456302985958E-3</v>
          </cell>
          <cell r="S9242">
            <v>40</v>
          </cell>
        </row>
        <row r="9243">
          <cell r="K9243">
            <v>-6.8798604899466351E-3</v>
          </cell>
          <cell r="S9243">
            <v>40</v>
          </cell>
        </row>
        <row r="9244">
          <cell r="K9244">
            <v>-1.9179261358375631E-3</v>
          </cell>
          <cell r="S9244">
            <v>40</v>
          </cell>
        </row>
        <row r="9245">
          <cell r="K9245">
            <v>-2.5203614885702182E-3</v>
          </cell>
          <cell r="S9245">
            <v>40</v>
          </cell>
        </row>
        <row r="9246">
          <cell r="K9246">
            <v>-6.5109223413941635E-3</v>
          </cell>
          <cell r="S9246">
            <v>40</v>
          </cell>
        </row>
        <row r="9247">
          <cell r="K9247">
            <v>-4.5753674500212766E-3</v>
          </cell>
          <cell r="S9247">
            <v>40</v>
          </cell>
        </row>
        <row r="9248">
          <cell r="K9248">
            <v>1.6529212409091323</v>
          </cell>
          <cell r="S9248">
            <v>40</v>
          </cell>
        </row>
        <row r="9249">
          <cell r="K9249">
            <v>1.6389798690005435</v>
          </cell>
          <cell r="S9249">
            <v>40</v>
          </cell>
        </row>
        <row r="9250">
          <cell r="K9250">
            <v>1.6372515199217759</v>
          </cell>
          <cell r="S9250">
            <v>40</v>
          </cell>
        </row>
        <row r="9251">
          <cell r="K9251">
            <v>1.6202099949950721</v>
          </cell>
          <cell r="S9251">
            <v>40</v>
          </cell>
        </row>
        <row r="9252">
          <cell r="K9252">
            <v>1.7850464260803969E-2</v>
          </cell>
          <cell r="S9252">
            <v>40</v>
          </cell>
        </row>
        <row r="9253">
          <cell r="K9253">
            <v>1.6348259626349255</v>
          </cell>
          <cell r="S9253">
            <v>40</v>
          </cell>
        </row>
        <row r="9254">
          <cell r="K9254">
            <v>1.385480954169205</v>
          </cell>
          <cell r="S9254">
            <v>40</v>
          </cell>
        </row>
        <row r="9255">
          <cell r="K9255">
            <v>-1.3611354476982114</v>
          </cell>
          <cell r="S9255">
            <v>40</v>
          </cell>
        </row>
        <row r="9256">
          <cell r="K9256">
            <v>8.8814115698126229E-3</v>
          </cell>
          <cell r="S9256">
            <v>40</v>
          </cell>
        </row>
        <row r="9257">
          <cell r="K9257">
            <v>0.61273857847174318</v>
          </cell>
          <cell r="S9257">
            <v>40</v>
          </cell>
        </row>
        <row r="9258">
          <cell r="K9258">
            <v>-0.52943783914041698</v>
          </cell>
          <cell r="S9258">
            <v>40</v>
          </cell>
        </row>
        <row r="9259">
          <cell r="K9259">
            <v>0.50680286558094512</v>
          </cell>
          <cell r="S9259">
            <v>40</v>
          </cell>
        </row>
        <row r="9260">
          <cell r="K9260">
            <v>-5.9246388568973849E-3</v>
          </cell>
          <cell r="S9260">
            <v>40</v>
          </cell>
        </row>
        <row r="9261">
          <cell r="K9261">
            <v>-2.5397586697154125E-3</v>
          </cell>
          <cell r="S9261">
            <v>40</v>
          </cell>
        </row>
        <row r="9262">
          <cell r="K9262">
            <v>-6.3885641534374132E-3</v>
          </cell>
          <cell r="S9262">
            <v>40</v>
          </cell>
        </row>
        <row r="9263">
          <cell r="K9263">
            <v>-2.8783172906687578E-3</v>
          </cell>
          <cell r="S9263">
            <v>40</v>
          </cell>
        </row>
        <row r="9264">
          <cell r="K9264">
            <v>-6.3123609330607705E-3</v>
          </cell>
          <cell r="S9264">
            <v>40</v>
          </cell>
        </row>
        <row r="9265">
          <cell r="K9265">
            <v>-2.8098247230235376E-3</v>
          </cell>
          <cell r="S9265">
            <v>40</v>
          </cell>
        </row>
        <row r="9266">
          <cell r="K9266">
            <v>2.5892184949351247</v>
          </cell>
          <cell r="S9266">
            <v>40</v>
          </cell>
        </row>
        <row r="9267">
          <cell r="K9267">
            <v>-6.2217177086866821E-3</v>
          </cell>
          <cell r="S9267">
            <v>40</v>
          </cell>
        </row>
        <row r="9268">
          <cell r="K9268">
            <v>-5.9535174509181095E-3</v>
          </cell>
          <cell r="S9268">
            <v>40</v>
          </cell>
        </row>
        <row r="9269">
          <cell r="K9269">
            <v>-0.60756882136576873</v>
          </cell>
          <cell r="S9269">
            <v>40</v>
          </cell>
        </row>
        <row r="9270">
          <cell r="K9270">
            <v>-7.3888734092932033E-3</v>
          </cell>
          <cell r="S9270">
            <v>40</v>
          </cell>
        </row>
        <row r="9271">
          <cell r="K9271">
            <v>-0.48386160146151236</v>
          </cell>
          <cell r="S9271">
            <v>40</v>
          </cell>
        </row>
        <row r="9272">
          <cell r="K9272">
            <v>-6.3889478912478826E-3</v>
          </cell>
          <cell r="S9272">
            <v>40</v>
          </cell>
        </row>
        <row r="9273">
          <cell r="K9273">
            <v>-0.63809879199237129</v>
          </cell>
          <cell r="S9273">
            <v>40</v>
          </cell>
        </row>
        <row r="9274">
          <cell r="K9274">
            <v>-1.002198525157915E-2</v>
          </cell>
          <cell r="S9274">
            <v>40</v>
          </cell>
        </row>
        <row r="9275">
          <cell r="K9275">
            <v>3.6679145335010053</v>
          </cell>
          <cell r="S9275">
            <v>40</v>
          </cell>
        </row>
        <row r="9276">
          <cell r="K9276">
            <v>-1.3097791974389893E-2</v>
          </cell>
          <cell r="S9276">
            <v>40</v>
          </cell>
        </row>
        <row r="9277">
          <cell r="K9277">
            <v>-0.58361412036176941</v>
          </cell>
          <cell r="S9277">
            <v>40</v>
          </cell>
        </row>
        <row r="9278">
          <cell r="K9278">
            <v>-8.4967277715066285E-3</v>
          </cell>
          <cell r="S9278">
            <v>40</v>
          </cell>
        </row>
        <row r="9279">
          <cell r="K9279">
            <v>3.4745445309726288</v>
          </cell>
          <cell r="S9279">
            <v>40</v>
          </cell>
        </row>
        <row r="9280">
          <cell r="K9280">
            <v>-1.3125158265884933E-2</v>
          </cell>
          <cell r="S9280">
            <v>40</v>
          </cell>
        </row>
        <row r="9281">
          <cell r="K9281">
            <v>-4.5560994540419491E-3</v>
          </cell>
          <cell r="S9281">
            <v>40</v>
          </cell>
        </row>
        <row r="9282">
          <cell r="K9282">
            <v>-4.0695168226656912E-2</v>
          </cell>
          <cell r="S9282">
            <v>40</v>
          </cell>
        </row>
        <row r="9283">
          <cell r="K9283">
            <v>-4.3990065972641136E-3</v>
          </cell>
          <cell r="S9283">
            <v>40</v>
          </cell>
        </row>
        <row r="9284">
          <cell r="K9284">
            <v>-6.5692276027726768E-3</v>
          </cell>
          <cell r="S9284">
            <v>40</v>
          </cell>
        </row>
        <row r="9285">
          <cell r="K9285">
            <v>-5.6824369742978914E-3</v>
          </cell>
          <cell r="S9285">
            <v>40</v>
          </cell>
        </row>
        <row r="9286">
          <cell r="K9286">
            <v>-4.4063385414456159E-3</v>
          </cell>
          <cell r="S9286">
            <v>40</v>
          </cell>
        </row>
        <row r="9287">
          <cell r="K9287">
            <v>1.6168160234899052</v>
          </cell>
          <cell r="S9287">
            <v>40</v>
          </cell>
        </row>
        <row r="9288">
          <cell r="K9288">
            <v>1.6255194524406895</v>
          </cell>
          <cell r="S9288">
            <v>40</v>
          </cell>
        </row>
        <row r="9289">
          <cell r="K9289">
            <v>1.6261472740533791</v>
          </cell>
          <cell r="S9289">
            <v>40</v>
          </cell>
        </row>
        <row r="9290">
          <cell r="K9290">
            <v>-1.3701209571971997</v>
          </cell>
          <cell r="S9290">
            <v>40</v>
          </cell>
        </row>
        <row r="9291">
          <cell r="K9291">
            <v>1.418789450667175</v>
          </cell>
          <cell r="S9291">
            <v>40</v>
          </cell>
        </row>
        <row r="9292">
          <cell r="K9292">
            <v>2.0389244236236434E-2</v>
          </cell>
          <cell r="S9292">
            <v>40</v>
          </cell>
        </row>
        <row r="9293">
          <cell r="K9293">
            <v>-2.6265333868835819E-3</v>
          </cell>
          <cell r="S9293">
            <v>40</v>
          </cell>
        </row>
        <row r="9294">
          <cell r="K9294">
            <v>-3.0096086368176407E-3</v>
          </cell>
          <cell r="S9294">
            <v>40</v>
          </cell>
        </row>
        <row r="9295">
          <cell r="K9295">
            <v>-2.9689596338217132E-3</v>
          </cell>
          <cell r="S9295">
            <v>40</v>
          </cell>
        </row>
        <row r="9296">
          <cell r="K9296">
            <v>-6.2902323735032697E-3</v>
          </cell>
          <cell r="S9296">
            <v>40</v>
          </cell>
        </row>
        <row r="9297">
          <cell r="K9297">
            <v>-4.4596536689042758E-3</v>
          </cell>
          <cell r="S9297">
            <v>40</v>
          </cell>
        </row>
        <row r="9298">
          <cell r="K9298">
            <v>-0.51846160620792714</v>
          </cell>
          <cell r="S9298">
            <v>40</v>
          </cell>
        </row>
        <row r="9299">
          <cell r="K9299">
            <v>-0.64816806036766061</v>
          </cell>
          <cell r="S9299">
            <v>40</v>
          </cell>
        </row>
        <row r="9300">
          <cell r="K9300">
            <v>-0.52143140464554616</v>
          </cell>
          <cell r="S9300">
            <v>40</v>
          </cell>
        </row>
        <row r="9301">
          <cell r="K9301">
            <v>-0.53317899091040866</v>
          </cell>
          <cell r="S9301">
            <v>40</v>
          </cell>
        </row>
        <row r="9302">
          <cell r="K9302">
            <v>-0.51202572968842364</v>
          </cell>
          <cell r="S9302">
            <v>40</v>
          </cell>
        </row>
        <row r="9303">
          <cell r="K9303">
            <v>-0.51346822361361899</v>
          </cell>
          <cell r="S9303">
            <v>40</v>
          </cell>
        </row>
        <row r="9304">
          <cell r="K9304">
            <v>-1.7167715608840704E-2</v>
          </cell>
          <cell r="S9304">
            <v>40</v>
          </cell>
        </row>
        <row r="9305">
          <cell r="K9305">
            <v>-0.79567759062939736</v>
          </cell>
          <cell r="S9305">
            <v>40</v>
          </cell>
        </row>
        <row r="9306">
          <cell r="K9306">
            <v>-0.84177895699472083</v>
          </cell>
          <cell r="S9306">
            <v>40</v>
          </cell>
        </row>
        <row r="9307">
          <cell r="K9307">
            <v>-0.87247885588559637</v>
          </cell>
          <cell r="S9307">
            <v>40</v>
          </cell>
        </row>
        <row r="9308">
          <cell r="K9308">
            <v>-0.31817698636258362</v>
          </cell>
          <cell r="S9308">
            <v>40</v>
          </cell>
        </row>
        <row r="9309">
          <cell r="K9309">
            <v>0.51892223705493845</v>
          </cell>
          <cell r="S9309">
            <v>40</v>
          </cell>
        </row>
        <row r="9310">
          <cell r="K9310">
            <v>7.7744697453932272E-4</v>
          </cell>
          <cell r="S9310">
            <v>40</v>
          </cell>
        </row>
        <row r="9311">
          <cell r="K9311">
            <v>-0.78962241713662529</v>
          </cell>
          <cell r="S9311">
            <v>40</v>
          </cell>
        </row>
        <row r="9312">
          <cell r="K9312">
            <v>-9.5061856177927236E-3</v>
          </cell>
          <cell r="S9312">
            <v>40</v>
          </cell>
        </row>
        <row r="9313">
          <cell r="K9313">
            <v>-0.57802979746330352</v>
          </cell>
          <cell r="S9313">
            <v>40</v>
          </cell>
        </row>
        <row r="9314">
          <cell r="K9314">
            <v>0.13156822410799768</v>
          </cell>
          <cell r="S9314">
            <v>40</v>
          </cell>
        </row>
        <row r="9315">
          <cell r="K9315">
            <v>-0.90429480957881914</v>
          </cell>
          <cell r="S9315">
            <v>40</v>
          </cell>
        </row>
        <row r="9316">
          <cell r="K9316">
            <v>-0.89874783829557525</v>
          </cell>
          <cell r="S9316">
            <v>40</v>
          </cell>
        </row>
        <row r="9317">
          <cell r="K9317">
            <v>-0.72730602723717397</v>
          </cell>
          <cell r="S9317">
            <v>40</v>
          </cell>
        </row>
        <row r="9318">
          <cell r="K9318">
            <v>-0.86353456051620336</v>
          </cell>
          <cell r="S9318">
            <v>40</v>
          </cell>
        </row>
        <row r="9319">
          <cell r="K9319">
            <v>1.1204951292519125</v>
          </cell>
          <cell r="S9319">
            <v>40</v>
          </cell>
        </row>
        <row r="9320">
          <cell r="K9320">
            <v>4.6787286840571152E-2</v>
          </cell>
          <cell r="S9320">
            <v>40</v>
          </cell>
        </row>
        <row r="9321">
          <cell r="K9321">
            <v>1490.1754702170895</v>
          </cell>
          <cell r="S9321">
            <v>40</v>
          </cell>
        </row>
        <row r="9322">
          <cell r="K9322">
            <v>1.5378990210711734</v>
          </cell>
          <cell r="S9322">
            <v>40</v>
          </cell>
        </row>
        <row r="9323">
          <cell r="K9323">
            <v>1545.1644880714621</v>
          </cell>
          <cell r="S9323">
            <v>40</v>
          </cell>
        </row>
        <row r="9324">
          <cell r="K9324">
            <v>1.4871445132896108</v>
          </cell>
          <cell r="S9324">
            <v>40</v>
          </cell>
        </row>
        <row r="9325">
          <cell r="K9325">
            <v>973.02056633433347</v>
          </cell>
          <cell r="S9325">
            <v>40</v>
          </cell>
        </row>
        <row r="9326">
          <cell r="K9326">
            <v>-0.80805998319604511</v>
          </cell>
          <cell r="S9326">
            <v>40</v>
          </cell>
        </row>
        <row r="9327">
          <cell r="K9327">
            <v>-0.83035621890725031</v>
          </cell>
          <cell r="S9327">
            <v>40</v>
          </cell>
        </row>
        <row r="9328">
          <cell r="K9328">
            <v>-0.84194066847925053</v>
          </cell>
          <cell r="S9328">
            <v>40</v>
          </cell>
        </row>
        <row r="9329">
          <cell r="K9329">
            <v>0.45940810874495125</v>
          </cell>
          <cell r="S9329">
            <v>40</v>
          </cell>
        </row>
        <row r="9330">
          <cell r="K9330">
            <v>-1.8477410195219166</v>
          </cell>
          <cell r="S9330">
            <v>40</v>
          </cell>
        </row>
        <row r="9331">
          <cell r="K9331">
            <v>-1.828827640360934</v>
          </cell>
          <cell r="S9331">
            <v>40</v>
          </cell>
        </row>
        <row r="9332">
          <cell r="K9332">
            <v>-0.78731964493573825</v>
          </cell>
          <cell r="S9332">
            <v>40</v>
          </cell>
        </row>
        <row r="9333">
          <cell r="K9333">
            <v>-0.76901540575806993</v>
          </cell>
          <cell r="S9333">
            <v>40</v>
          </cell>
        </row>
        <row r="9334">
          <cell r="K9334">
            <v>0.66453866320384036</v>
          </cell>
          <cell r="S9334">
            <v>40</v>
          </cell>
        </row>
        <row r="9335">
          <cell r="K9335">
            <v>0.10062021067975471</v>
          </cell>
          <cell r="S9335">
            <v>40</v>
          </cell>
        </row>
        <row r="9336">
          <cell r="K9336">
            <v>-0.88154931857700936</v>
          </cell>
          <cell r="S9336">
            <v>40</v>
          </cell>
        </row>
        <row r="9337">
          <cell r="K9337">
            <v>-0.858052405570084</v>
          </cell>
          <cell r="S9337">
            <v>40</v>
          </cell>
        </row>
        <row r="9338">
          <cell r="K9338">
            <v>-0.78928136753438194</v>
          </cell>
          <cell r="S9338">
            <v>40</v>
          </cell>
        </row>
        <row r="9339">
          <cell r="K9339">
            <v>1.2440899003377659</v>
          </cell>
          <cell r="S9339">
            <v>40</v>
          </cell>
        </row>
        <row r="9340">
          <cell r="K9340">
            <v>1.4504966398575121</v>
          </cell>
          <cell r="S9340">
            <v>40</v>
          </cell>
        </row>
        <row r="9341">
          <cell r="K9341">
            <v>1.4395863088365533</v>
          </cell>
          <cell r="S9341">
            <v>40</v>
          </cell>
        </row>
        <row r="9342">
          <cell r="K9342">
            <v>1.940614133854508</v>
          </cell>
          <cell r="S9342">
            <v>40</v>
          </cell>
        </row>
        <row r="9343">
          <cell r="K9343">
            <v>0.1335992210133245</v>
          </cell>
          <cell r="S9343">
            <v>40</v>
          </cell>
        </row>
        <row r="9344">
          <cell r="K9344">
            <v>0.28822024962919851</v>
          </cell>
          <cell r="S9344">
            <v>40</v>
          </cell>
        </row>
        <row r="9345">
          <cell r="K9345">
            <v>-1.0667761169029728</v>
          </cell>
          <cell r="S9345">
            <v>40</v>
          </cell>
        </row>
        <row r="9346">
          <cell r="K9346">
            <v>-0.57549555485471959</v>
          </cell>
          <cell r="S9346">
            <v>40</v>
          </cell>
        </row>
        <row r="9347">
          <cell r="K9347">
            <v>-0.78499781159238957</v>
          </cell>
          <cell r="S9347">
            <v>40</v>
          </cell>
        </row>
        <row r="9348">
          <cell r="K9348">
            <v>-0.81153576989187248</v>
          </cell>
          <cell r="S9348">
            <v>40</v>
          </cell>
        </row>
        <row r="9349">
          <cell r="K9349">
            <v>-0.82135979727674502</v>
          </cell>
          <cell r="S9349">
            <v>40</v>
          </cell>
        </row>
        <row r="9350">
          <cell r="K9350">
            <v>0.87560136039575598</v>
          </cell>
          <cell r="S9350">
            <v>40</v>
          </cell>
        </row>
        <row r="9351">
          <cell r="K9351">
            <v>0.52777755102758228</v>
          </cell>
          <cell r="S9351">
            <v>40</v>
          </cell>
        </row>
        <row r="9352">
          <cell r="K9352">
            <v>-1.650193901855751</v>
          </cell>
          <cell r="S9352">
            <v>40</v>
          </cell>
        </row>
        <row r="9353">
          <cell r="K9353">
            <v>-0.75761116024120057</v>
          </cell>
          <cell r="S9353">
            <v>40</v>
          </cell>
        </row>
        <row r="9354">
          <cell r="K9354">
            <v>-0.76664875139358779</v>
          </cell>
          <cell r="S9354">
            <v>40</v>
          </cell>
        </row>
        <row r="9355">
          <cell r="K9355">
            <v>-0.67744184853161826</v>
          </cell>
          <cell r="S9355">
            <v>40</v>
          </cell>
        </row>
        <row r="9356">
          <cell r="K9356">
            <v>-0.86474465469667228</v>
          </cell>
          <cell r="S9356">
            <v>40</v>
          </cell>
        </row>
        <row r="9357">
          <cell r="K9357">
            <v>-0.83210446040614294</v>
          </cell>
          <cell r="S9357">
            <v>40</v>
          </cell>
        </row>
        <row r="9358">
          <cell r="K9358">
            <v>-0.81438430993665267</v>
          </cell>
          <cell r="S9358">
            <v>40</v>
          </cell>
        </row>
        <row r="9359">
          <cell r="K9359">
            <v>-0.78519375182107631</v>
          </cell>
          <cell r="S9359">
            <v>40</v>
          </cell>
        </row>
        <row r="9360">
          <cell r="K9360">
            <v>-0.82470717894591994</v>
          </cell>
          <cell r="S9360">
            <v>40</v>
          </cell>
        </row>
        <row r="9361">
          <cell r="K9361">
            <v>1.2604087546384721</v>
          </cell>
          <cell r="S9361">
            <v>40</v>
          </cell>
        </row>
        <row r="9362">
          <cell r="K9362">
            <v>-1.690157450031024E-4</v>
          </cell>
          <cell r="S9362">
            <v>40</v>
          </cell>
        </row>
        <row r="9363">
          <cell r="K9363">
            <v>-2.7247573762720123E-4</v>
          </cell>
          <cell r="S9363">
            <v>40</v>
          </cell>
        </row>
        <row r="9364">
          <cell r="K9364">
            <v>38.501133506025731</v>
          </cell>
          <cell r="S9364">
            <v>40</v>
          </cell>
        </row>
        <row r="9365">
          <cell r="K9365">
            <v>-1.0262962641943632</v>
          </cell>
          <cell r="S9365">
            <v>40</v>
          </cell>
        </row>
        <row r="9366">
          <cell r="K9366">
            <v>-4.0289788383650723E-4</v>
          </cell>
          <cell r="S9366">
            <v>40</v>
          </cell>
        </row>
        <row r="9367">
          <cell r="K9367">
            <v>-1.0147950227103024</v>
          </cell>
          <cell r="S9367">
            <v>40</v>
          </cell>
        </row>
        <row r="9368">
          <cell r="K9368">
            <v>-0.99610424848135581</v>
          </cell>
          <cell r="S9368">
            <v>40</v>
          </cell>
        </row>
        <row r="9369">
          <cell r="K9369">
            <v>0.9980230806525261</v>
          </cell>
          <cell r="S9369">
            <v>40</v>
          </cell>
        </row>
        <row r="9370">
          <cell r="K9370">
            <v>0.59422794817468882</v>
          </cell>
          <cell r="S9370">
            <v>40</v>
          </cell>
        </row>
        <row r="9371">
          <cell r="K9371">
            <v>-1.6223912655373605</v>
          </cell>
          <cell r="S9371">
            <v>40</v>
          </cell>
        </row>
        <row r="9372">
          <cell r="K9372">
            <v>-1.5973877764614659</v>
          </cell>
          <cell r="S9372">
            <v>40</v>
          </cell>
        </row>
        <row r="9373">
          <cell r="K9373">
            <v>2.396452893223437</v>
          </cell>
          <cell r="S9373">
            <v>40</v>
          </cell>
        </row>
        <row r="9374">
          <cell r="K9374">
            <v>8.7204466112744466E-4</v>
          </cell>
          <cell r="S9374">
            <v>40</v>
          </cell>
        </row>
        <row r="9375">
          <cell r="K9375">
            <v>0.56437555459433819</v>
          </cell>
          <cell r="S9375">
            <v>40</v>
          </cell>
        </row>
        <row r="9376">
          <cell r="K9376">
            <v>0.5709136885462256</v>
          </cell>
          <cell r="S9376">
            <v>40</v>
          </cell>
        </row>
        <row r="9377">
          <cell r="K9377">
            <v>-0.61563943770032448</v>
          </cell>
          <cell r="S9377">
            <v>40</v>
          </cell>
        </row>
        <row r="9378">
          <cell r="K9378">
            <v>0.4082548454856752</v>
          </cell>
          <cell r="S9378">
            <v>40</v>
          </cell>
        </row>
        <row r="9379">
          <cell r="K9379">
            <v>0.72374542754155202</v>
          </cell>
          <cell r="S9379">
            <v>40</v>
          </cell>
        </row>
        <row r="9380">
          <cell r="K9380">
            <v>-1.1107750899901443</v>
          </cell>
          <cell r="S9380">
            <v>40</v>
          </cell>
        </row>
        <row r="9381">
          <cell r="K9381">
            <v>-1.8180071415838807E-2</v>
          </cell>
          <cell r="S9381">
            <v>40</v>
          </cell>
        </row>
        <row r="9382">
          <cell r="K9382">
            <v>-3.652146056577793E-3</v>
          </cell>
          <cell r="S9382">
            <v>40</v>
          </cell>
        </row>
        <row r="9383">
          <cell r="K9383">
            <v>-0.13483661243763903</v>
          </cell>
          <cell r="S9383">
            <v>40</v>
          </cell>
        </row>
        <row r="9384">
          <cell r="K9384">
            <v>-0.26547762225745386</v>
          </cell>
          <cell r="S9384">
            <v>40</v>
          </cell>
        </row>
        <row r="9385">
          <cell r="K9385">
            <v>-6.0710489510024723E-2</v>
          </cell>
          <cell r="S9385">
            <v>40</v>
          </cell>
        </row>
        <row r="9386">
          <cell r="K9386">
            <v>1.3117016460020874</v>
          </cell>
          <cell r="S9386">
            <v>40</v>
          </cell>
        </row>
        <row r="9387">
          <cell r="K9387">
            <v>0.44742729337677162</v>
          </cell>
          <cell r="S9387">
            <v>40</v>
          </cell>
        </row>
        <row r="9388">
          <cell r="K9388">
            <v>-3.758921134168818E-4</v>
          </cell>
          <cell r="S9388">
            <v>40</v>
          </cell>
        </row>
        <row r="9389">
          <cell r="K9389">
            <v>-1.0201164122607771E-3</v>
          </cell>
          <cell r="S9389">
            <v>40</v>
          </cell>
        </row>
        <row r="9390">
          <cell r="K9390">
            <v>-1.077705462525141E-3</v>
          </cell>
          <cell r="S9390">
            <v>40</v>
          </cell>
        </row>
        <row r="9391">
          <cell r="K9391">
            <v>-1.1351464250648918E-3</v>
          </cell>
          <cell r="S9391">
            <v>40</v>
          </cell>
        </row>
        <row r="9392">
          <cell r="K9392">
            <v>-2.0222953782729594</v>
          </cell>
          <cell r="S9392">
            <v>40</v>
          </cell>
        </row>
        <row r="9393">
          <cell r="K9393">
            <v>-2.0006853736716455</v>
          </cell>
          <cell r="S9393">
            <v>40</v>
          </cell>
        </row>
        <row r="9394">
          <cell r="K9394">
            <v>-2.0701588310697865</v>
          </cell>
          <cell r="S9394">
            <v>40</v>
          </cell>
        </row>
        <row r="9395">
          <cell r="K9395">
            <v>0.41188592387159745</v>
          </cell>
          <cell r="S9395">
            <v>40</v>
          </cell>
        </row>
        <row r="9396">
          <cell r="K9396">
            <v>0.38535908393165641</v>
          </cell>
          <cell r="S9396">
            <v>40</v>
          </cell>
        </row>
        <row r="9397">
          <cell r="K9397">
            <v>-1.9738105429751727</v>
          </cell>
          <cell r="S9397">
            <v>40</v>
          </cell>
        </row>
        <row r="9398">
          <cell r="K9398">
            <v>-1.2607041441854476</v>
          </cell>
          <cell r="S9398">
            <v>40</v>
          </cell>
        </row>
        <row r="9399">
          <cell r="K9399">
            <v>-1.3440028213512265</v>
          </cell>
          <cell r="S9399">
            <v>40</v>
          </cell>
        </row>
        <row r="9400">
          <cell r="K9400">
            <v>1.4175195806287146</v>
          </cell>
          <cell r="S9400">
            <v>40</v>
          </cell>
        </row>
        <row r="9401">
          <cell r="K9401">
            <v>-2.2004049082339997E-3</v>
          </cell>
          <cell r="S9401">
            <v>40</v>
          </cell>
        </row>
        <row r="9402">
          <cell r="K9402">
            <v>-2.0063260004401398E-3</v>
          </cell>
          <cell r="S9402">
            <v>40</v>
          </cell>
        </row>
        <row r="9403">
          <cell r="K9403">
            <v>-1.8145125994274774E-3</v>
          </cell>
          <cell r="S9403">
            <v>40</v>
          </cell>
        </row>
        <row r="9404">
          <cell r="K9404">
            <v>4.7631067999844921E-2</v>
          </cell>
          <cell r="S9404">
            <v>40</v>
          </cell>
        </row>
        <row r="9405">
          <cell r="K9405">
            <v>2.8156468000157191</v>
          </cell>
          <cell r="S9405">
            <v>40</v>
          </cell>
        </row>
        <row r="9406">
          <cell r="K9406">
            <v>-8.497276697092656E-3</v>
          </cell>
          <cell r="S9406">
            <v>40</v>
          </cell>
        </row>
        <row r="9407">
          <cell r="K9407">
            <v>-8.7707227884578753E-3</v>
          </cell>
          <cell r="S9407">
            <v>40</v>
          </cell>
        </row>
        <row r="9408">
          <cell r="K9408">
            <v>-8.1399993037254269E-3</v>
          </cell>
          <cell r="S9408">
            <v>40</v>
          </cell>
        </row>
        <row r="9409">
          <cell r="K9409">
            <v>-0.30710342961104548</v>
          </cell>
          <cell r="S9409">
            <v>40</v>
          </cell>
        </row>
        <row r="9410">
          <cell r="K9410">
            <v>-9.095568886526384E-4</v>
          </cell>
          <cell r="S9410">
            <v>40</v>
          </cell>
        </row>
        <row r="9411">
          <cell r="K9411">
            <v>-2.1234810913360429E-3</v>
          </cell>
          <cell r="S9411">
            <v>40</v>
          </cell>
        </row>
        <row r="9412">
          <cell r="K9412">
            <v>-9.8155315629695154E-4</v>
          </cell>
          <cell r="S9412">
            <v>40</v>
          </cell>
        </row>
        <row r="9413">
          <cell r="K9413">
            <v>-2.2380789227218938E-3</v>
          </cell>
          <cell r="S9413">
            <v>40</v>
          </cell>
        </row>
        <row r="9414">
          <cell r="K9414">
            <v>-1.0259091543002505E-3</v>
          </cell>
          <cell r="S9414">
            <v>40</v>
          </cell>
        </row>
        <row r="9415">
          <cell r="K9415">
            <v>-2.244271852654934E-3</v>
          </cell>
          <cell r="S9415">
            <v>40</v>
          </cell>
        </row>
        <row r="9416">
          <cell r="K9416">
            <v>-2.0411200099403244</v>
          </cell>
          <cell r="S9416">
            <v>40</v>
          </cell>
        </row>
        <row r="9417">
          <cell r="K9417">
            <v>-2.0561424805475363</v>
          </cell>
          <cell r="S9417">
            <v>40</v>
          </cell>
        </row>
        <row r="9418">
          <cell r="K9418">
            <v>-1.9859781331938133</v>
          </cell>
          <cell r="S9418">
            <v>40</v>
          </cell>
        </row>
        <row r="9419">
          <cell r="K9419">
            <v>-1.9950758977567582</v>
          </cell>
          <cell r="S9419">
            <v>40</v>
          </cell>
        </row>
        <row r="9420">
          <cell r="K9420">
            <v>-2.0907451720913377</v>
          </cell>
          <cell r="S9420">
            <v>40</v>
          </cell>
        </row>
        <row r="9421">
          <cell r="K9421">
            <v>-2.079346309857129</v>
          </cell>
          <cell r="S9421">
            <v>40</v>
          </cell>
        </row>
        <row r="9422">
          <cell r="K9422">
            <v>0.41386730723497933</v>
          </cell>
          <cell r="S9422">
            <v>40</v>
          </cell>
        </row>
        <row r="9423">
          <cell r="K9423">
            <v>0.411760132014242</v>
          </cell>
          <cell r="S9423">
            <v>40</v>
          </cell>
        </row>
        <row r="9424">
          <cell r="K9424">
            <v>0.38451550703438964</v>
          </cell>
          <cell r="S9424">
            <v>40</v>
          </cell>
        </row>
        <row r="9425">
          <cell r="K9425">
            <v>0.38090624383652444</v>
          </cell>
          <cell r="S9425">
            <v>40</v>
          </cell>
        </row>
        <row r="9426">
          <cell r="K9426">
            <v>1.5972851347317508E-2</v>
          </cell>
          <cell r="S9426">
            <v>40</v>
          </cell>
        </row>
        <row r="9427">
          <cell r="K9427">
            <v>3.3380696230252811E-2</v>
          </cell>
          <cell r="S9427">
            <v>40</v>
          </cell>
        </row>
        <row r="9428">
          <cell r="K9428">
            <v>-1.2675592394088344</v>
          </cell>
          <cell r="S9428">
            <v>40</v>
          </cell>
        </row>
        <row r="9429">
          <cell r="K9429">
            <v>-1.1856809348931492</v>
          </cell>
          <cell r="S9429">
            <v>40</v>
          </cell>
        </row>
        <row r="9430">
          <cell r="K9430">
            <v>-1.3604099461776897</v>
          </cell>
          <cell r="S9430">
            <v>40</v>
          </cell>
        </row>
        <row r="9431">
          <cell r="K9431">
            <v>-1.2976095537473016</v>
          </cell>
          <cell r="S9431">
            <v>40</v>
          </cell>
        </row>
        <row r="9432">
          <cell r="K9432">
            <v>1.4157947000956554</v>
          </cell>
          <cell r="S9432">
            <v>40</v>
          </cell>
        </row>
        <row r="9433">
          <cell r="K9433">
            <v>1.3692011080049993</v>
          </cell>
          <cell r="S9433">
            <v>40</v>
          </cell>
        </row>
        <row r="9434">
          <cell r="K9434">
            <v>-2.1342708191220685E-3</v>
          </cell>
          <cell r="S9434">
            <v>40</v>
          </cell>
        </row>
        <row r="9435">
          <cell r="K9435">
            <v>-3.3824895862776699E-3</v>
          </cell>
          <cell r="S9435">
            <v>40</v>
          </cell>
        </row>
        <row r="9436">
          <cell r="K9436">
            <v>-1.9776860538057487E-3</v>
          </cell>
          <cell r="S9436">
            <v>40</v>
          </cell>
        </row>
        <row r="9437">
          <cell r="K9437">
            <v>-3.6246322118793674E-3</v>
          </cell>
          <cell r="S9437">
            <v>40</v>
          </cell>
        </row>
        <row r="9438">
          <cell r="K9438">
            <v>-1.7799972321344694E-3</v>
          </cell>
          <cell r="S9438">
            <v>40</v>
          </cell>
        </row>
        <row r="9439">
          <cell r="K9439">
            <v>-3.7781312945068934E-3</v>
          </cell>
          <cell r="S9439">
            <v>40</v>
          </cell>
        </row>
        <row r="9440">
          <cell r="K9440">
            <v>5.9980198756403098E-2</v>
          </cell>
          <cell r="S9440">
            <v>40</v>
          </cell>
        </row>
        <row r="9441">
          <cell r="K9441">
            <v>-4.1382594407109513E-3</v>
          </cell>
          <cell r="S9441">
            <v>40</v>
          </cell>
        </row>
        <row r="9442">
          <cell r="K9442">
            <v>0.28109772288174784</v>
          </cell>
          <cell r="S9442">
            <v>40</v>
          </cell>
        </row>
        <row r="9443">
          <cell r="K9443">
            <v>-3.9007436683849007E-3</v>
          </cell>
          <cell r="S9443">
            <v>40</v>
          </cell>
        </row>
        <row r="9444">
          <cell r="K9444">
            <v>0.47380143522793877</v>
          </cell>
          <cell r="S9444">
            <v>40</v>
          </cell>
        </row>
        <row r="9445">
          <cell r="K9445">
            <v>-0.78541967735041751</v>
          </cell>
          <cell r="S9445">
            <v>40</v>
          </cell>
        </row>
        <row r="9446">
          <cell r="K9446">
            <v>-8.8955893169218089E-3</v>
          </cell>
          <cell r="S9446">
            <v>40</v>
          </cell>
        </row>
        <row r="9447">
          <cell r="K9447">
            <v>-0.72563894455723055</v>
          </cell>
          <cell r="S9447">
            <v>40</v>
          </cell>
        </row>
        <row r="9448">
          <cell r="K9448">
            <v>-8.7658910304977637E-3</v>
          </cell>
          <cell r="S9448">
            <v>40</v>
          </cell>
        </row>
        <row r="9449">
          <cell r="K9449">
            <v>3.9328541469574957E-2</v>
          </cell>
          <cell r="S9449">
            <v>40</v>
          </cell>
        </row>
        <row r="9450">
          <cell r="K9450">
            <v>-6.5216410673407232E-4</v>
          </cell>
          <cell r="S9450">
            <v>40</v>
          </cell>
        </row>
        <row r="9451">
          <cell r="K9451">
            <v>-0.66417909774766859</v>
          </cell>
          <cell r="S9451">
            <v>40</v>
          </cell>
        </row>
        <row r="9452">
          <cell r="K9452">
            <v>-1.9857964733276676E-3</v>
          </cell>
          <cell r="S9452">
            <v>40</v>
          </cell>
        </row>
        <row r="9453">
          <cell r="K9453">
            <v>-2.1150223400781556E-3</v>
          </cell>
          <cell r="S9453">
            <v>40</v>
          </cell>
        </row>
        <row r="9454">
          <cell r="K9454">
            <v>-2.0898711503955546E-3</v>
          </cell>
          <cell r="S9454">
            <v>40</v>
          </cell>
        </row>
        <row r="9455">
          <cell r="K9455">
            <v>-2.0520452447848303</v>
          </cell>
          <cell r="S9455">
            <v>40</v>
          </cell>
        </row>
        <row r="9456">
          <cell r="K9456">
            <v>-2.0226442333720942</v>
          </cell>
          <cell r="S9456">
            <v>40</v>
          </cell>
        </row>
        <row r="9457">
          <cell r="K9457">
            <v>-2.0385457079719953</v>
          </cell>
          <cell r="S9457">
            <v>40</v>
          </cell>
        </row>
        <row r="9458">
          <cell r="K9458">
            <v>0.40839216004388762</v>
          </cell>
          <cell r="S9458">
            <v>40</v>
          </cell>
        </row>
        <row r="9459">
          <cell r="K9459">
            <v>0.3729384351994588</v>
          </cell>
          <cell r="S9459">
            <v>40</v>
          </cell>
        </row>
        <row r="9460">
          <cell r="K9460">
            <v>0.37606317926881033</v>
          </cell>
          <cell r="S9460">
            <v>40</v>
          </cell>
        </row>
        <row r="9461">
          <cell r="K9461">
            <v>-1.1949400083029595</v>
          </cell>
          <cell r="S9461">
            <v>40</v>
          </cell>
        </row>
        <row r="9462">
          <cell r="K9462">
            <v>-1.2971047451979862</v>
          </cell>
          <cell r="S9462">
            <v>40</v>
          </cell>
        </row>
        <row r="9463">
          <cell r="K9463">
            <v>1.3807870186078397</v>
          </cell>
          <cell r="S9463">
            <v>40</v>
          </cell>
        </row>
        <row r="9464">
          <cell r="K9464">
            <v>-3.2119776679360051E-3</v>
          </cell>
          <cell r="S9464">
            <v>40</v>
          </cell>
        </row>
        <row r="9465">
          <cell r="K9465">
            <v>-3.2942036768984881E-3</v>
          </cell>
          <cell r="S9465">
            <v>40</v>
          </cell>
        </row>
        <row r="9466">
          <cell r="K9466">
            <v>-3.472586056445153E-3</v>
          </cell>
          <cell r="S9466">
            <v>40</v>
          </cell>
        </row>
        <row r="9467">
          <cell r="K9467">
            <v>-3.8303344741844E-3</v>
          </cell>
          <cell r="S9467">
            <v>40</v>
          </cell>
        </row>
        <row r="9468">
          <cell r="K9468">
            <v>-3.7549850054524117E-3</v>
          </cell>
          <cell r="S9468">
            <v>40</v>
          </cell>
        </row>
        <row r="9469">
          <cell r="K9469">
            <v>-3.6917908808648948E-3</v>
          </cell>
          <cell r="S9469">
            <v>40</v>
          </cell>
        </row>
        <row r="9470">
          <cell r="K9470">
            <v>-3.4673996119613747E-3</v>
          </cell>
          <cell r="S9470">
            <v>40</v>
          </cell>
        </row>
        <row r="9471">
          <cell r="K9471">
            <v>-0.64859575278310555</v>
          </cell>
          <cell r="S9471">
            <v>40</v>
          </cell>
        </row>
        <row r="9472">
          <cell r="K9472">
            <v>1.3086914156691736</v>
          </cell>
          <cell r="S9472">
            <v>40</v>
          </cell>
        </row>
        <row r="9473">
          <cell r="K9473">
            <v>-0.88342584596759954</v>
          </cell>
          <cell r="S9473">
            <v>40</v>
          </cell>
        </row>
        <row r="9474">
          <cell r="K9474">
            <v>23.314984463715973</v>
          </cell>
          <cell r="S9474">
            <v>40</v>
          </cell>
        </row>
        <row r="9475">
          <cell r="K9475">
            <v>762.35758947587976</v>
          </cell>
          <cell r="S9475">
            <v>40</v>
          </cell>
        </row>
        <row r="9476">
          <cell r="K9476">
            <v>-1.5921168327896575</v>
          </cell>
          <cell r="S9476">
            <v>40</v>
          </cell>
        </row>
        <row r="9477">
          <cell r="K9477">
            <v>-1.562436907381568</v>
          </cell>
          <cell r="S9477">
            <v>40</v>
          </cell>
        </row>
        <row r="9478">
          <cell r="K9478">
            <v>-1.5312673510924149</v>
          </cell>
          <cell r="S9478">
            <v>40</v>
          </cell>
        </row>
        <row r="9479">
          <cell r="K9479">
            <v>-0.43702463594740004</v>
          </cell>
          <cell r="S9479">
            <v>40</v>
          </cell>
        </row>
        <row r="9480">
          <cell r="K9480">
            <v>0.3356846968453695</v>
          </cell>
          <cell r="S9480">
            <v>40</v>
          </cell>
        </row>
        <row r="9481">
          <cell r="K9481">
            <v>0.58139786230269275</v>
          </cell>
          <cell r="S9481">
            <v>40</v>
          </cell>
        </row>
        <row r="9482">
          <cell r="K9482">
            <v>-0.1651183019213481</v>
          </cell>
          <cell r="S9482">
            <v>40</v>
          </cell>
        </row>
        <row r="9483">
          <cell r="K9483">
            <v>0.82145620873138803</v>
          </cell>
          <cell r="S9483">
            <v>40</v>
          </cell>
        </row>
        <row r="9484">
          <cell r="K9484">
            <v>2.0367345968562209E-4</v>
          </cell>
          <cell r="S9484">
            <v>40</v>
          </cell>
        </row>
        <row r="9485">
          <cell r="K9485">
            <v>-0.87695291861265745</v>
          </cell>
          <cell r="S9485">
            <v>40</v>
          </cell>
        </row>
        <row r="9486">
          <cell r="K9486">
            <v>-1.010369289010939</v>
          </cell>
          <cell r="S9486">
            <v>40</v>
          </cell>
        </row>
        <row r="9487">
          <cell r="K9487">
            <v>-1.0818054154104224</v>
          </cell>
          <cell r="S9487">
            <v>40</v>
          </cell>
        </row>
        <row r="9488">
          <cell r="K9488">
            <v>-1.1040315423467446</v>
          </cell>
          <cell r="S9488">
            <v>40</v>
          </cell>
        </row>
        <row r="9489">
          <cell r="K9489">
            <v>0.46297513937302948</v>
          </cell>
          <cell r="S9489">
            <v>40</v>
          </cell>
        </row>
        <row r="9490">
          <cell r="K9490">
            <v>-1.0666472800104931</v>
          </cell>
          <cell r="S9490">
            <v>40</v>
          </cell>
        </row>
        <row r="9491">
          <cell r="K9491">
            <v>0.9591743104334598</v>
          </cell>
          <cell r="S9491">
            <v>40</v>
          </cell>
        </row>
        <row r="9492">
          <cell r="K9492">
            <v>-1.0315684103509364</v>
          </cell>
          <cell r="S9492">
            <v>40</v>
          </cell>
        </row>
        <row r="9493">
          <cell r="K9493">
            <v>-0.46363005983253841</v>
          </cell>
          <cell r="S9493">
            <v>40</v>
          </cell>
        </row>
        <row r="9494">
          <cell r="K9494">
            <v>36.652175535215179</v>
          </cell>
          <cell r="S9494">
            <v>40</v>
          </cell>
        </row>
        <row r="9495">
          <cell r="K9495">
            <v>1.2263908491525404</v>
          </cell>
          <cell r="S9495">
            <v>40</v>
          </cell>
        </row>
        <row r="9496">
          <cell r="K9496">
            <v>1.2491944701414741</v>
          </cell>
          <cell r="S9496">
            <v>40</v>
          </cell>
        </row>
        <row r="9497">
          <cell r="K9497">
            <v>8.70108591587926E-2</v>
          </cell>
          <cell r="S9497">
            <v>40</v>
          </cell>
        </row>
        <row r="9498">
          <cell r="K9498">
            <v>0.73076976469852284</v>
          </cell>
          <cell r="S9498">
            <v>40</v>
          </cell>
        </row>
        <row r="9499">
          <cell r="K9499">
            <v>1.0103407883047934E-3</v>
          </cell>
          <cell r="S9499">
            <v>40</v>
          </cell>
        </row>
        <row r="9500">
          <cell r="K9500">
            <v>-0.8855927367957811</v>
          </cell>
          <cell r="S9500">
            <v>40</v>
          </cell>
        </row>
        <row r="9501">
          <cell r="K9501">
            <v>-0.88671732538967274</v>
          </cell>
          <cell r="S9501">
            <v>40</v>
          </cell>
        </row>
        <row r="9502">
          <cell r="K9502">
            <v>-0.6666087152503446</v>
          </cell>
          <cell r="S9502">
            <v>40</v>
          </cell>
        </row>
        <row r="9503">
          <cell r="K9503">
            <v>0.97609597544161031</v>
          </cell>
          <cell r="S9503">
            <v>40</v>
          </cell>
        </row>
        <row r="9504">
          <cell r="K9504">
            <v>-0.96393365017151</v>
          </cell>
          <cell r="S9504">
            <v>40</v>
          </cell>
        </row>
        <row r="9505">
          <cell r="K9505">
            <v>-0.95934103899438028</v>
          </cell>
          <cell r="S9505">
            <v>40</v>
          </cell>
        </row>
        <row r="9506">
          <cell r="K9506">
            <v>-0.8223914462491585</v>
          </cell>
          <cell r="S9506">
            <v>40</v>
          </cell>
        </row>
        <row r="9507">
          <cell r="K9507">
            <v>-1.2553918466825078E-4</v>
          </cell>
          <cell r="S9507">
            <v>40</v>
          </cell>
        </row>
        <row r="9508">
          <cell r="K9508">
            <v>-0.97123215067173574</v>
          </cell>
          <cell r="S9508">
            <v>40</v>
          </cell>
        </row>
        <row r="9509">
          <cell r="K9509">
            <v>-1.0236778234040038</v>
          </cell>
          <cell r="S9509">
            <v>40</v>
          </cell>
        </row>
        <row r="9510">
          <cell r="K9510">
            <v>47.867155966544729</v>
          </cell>
          <cell r="S9510">
            <v>40</v>
          </cell>
        </row>
        <row r="9511">
          <cell r="K9511">
            <v>-0.43920949644982737</v>
          </cell>
          <cell r="S9511">
            <v>40</v>
          </cell>
        </row>
        <row r="9512">
          <cell r="K9512">
            <v>-0.40336548268652289</v>
          </cell>
          <cell r="S9512">
            <v>40</v>
          </cell>
        </row>
        <row r="9513">
          <cell r="K9513">
            <v>-0.92761918470207227</v>
          </cell>
          <cell r="S9513">
            <v>40</v>
          </cell>
        </row>
        <row r="9514">
          <cell r="K9514">
            <v>1.5789970893511072</v>
          </cell>
          <cell r="S9514">
            <v>40</v>
          </cell>
        </row>
        <row r="9515">
          <cell r="K9515">
            <v>0.38124470714212078</v>
          </cell>
          <cell r="S9515">
            <v>40</v>
          </cell>
        </row>
        <row r="9516">
          <cell r="K9516">
            <v>-0.88636827610603719</v>
          </cell>
          <cell r="S9516">
            <v>40</v>
          </cell>
        </row>
        <row r="9517">
          <cell r="K9517">
            <v>-0.89927259784743063</v>
          </cell>
          <cell r="S9517">
            <v>40</v>
          </cell>
        </row>
        <row r="9518">
          <cell r="K9518">
            <v>-1.6384229887758044</v>
          </cell>
          <cell r="S9518">
            <v>40</v>
          </cell>
        </row>
        <row r="9519">
          <cell r="K9519">
            <v>-1.6106875194946968</v>
          </cell>
          <cell r="S9519">
            <v>40</v>
          </cell>
        </row>
        <row r="9520">
          <cell r="K9520">
            <v>-1.5700479369333213</v>
          </cell>
          <cell r="S9520">
            <v>40</v>
          </cell>
        </row>
        <row r="9521">
          <cell r="K9521">
            <v>0.55217888779856394</v>
          </cell>
          <cell r="S9521">
            <v>40</v>
          </cell>
        </row>
        <row r="9522">
          <cell r="K9522">
            <v>8.8636720811600142E-4</v>
          </cell>
          <cell r="S9522">
            <v>40</v>
          </cell>
        </row>
        <row r="9523">
          <cell r="K9523">
            <v>0.55886459518173703</v>
          </cell>
          <cell r="S9523">
            <v>40</v>
          </cell>
        </row>
        <row r="9524">
          <cell r="K9524">
            <v>-0.69824243693778032</v>
          </cell>
          <cell r="S9524">
            <v>40</v>
          </cell>
        </row>
        <row r="9525">
          <cell r="K9525">
            <v>0.83307651471844546</v>
          </cell>
          <cell r="S9525">
            <v>40</v>
          </cell>
        </row>
        <row r="9526">
          <cell r="K9526">
            <v>-0.2845547557847965</v>
          </cell>
          <cell r="S9526">
            <v>40</v>
          </cell>
        </row>
        <row r="9527">
          <cell r="K9527">
            <v>-6.6098797343794327E-2</v>
          </cell>
          <cell r="S9527">
            <v>40</v>
          </cell>
        </row>
        <row r="9528">
          <cell r="K9528">
            <v>-0.16774642243380064</v>
          </cell>
          <cell r="S9528">
            <v>40</v>
          </cell>
        </row>
        <row r="9529">
          <cell r="K9529">
            <v>-0.13046192892405772</v>
          </cell>
          <cell r="S9529">
            <v>40</v>
          </cell>
        </row>
        <row r="9530">
          <cell r="K9530">
            <v>-0.26103231142438205</v>
          </cell>
          <cell r="S9530">
            <v>40</v>
          </cell>
        </row>
        <row r="9531">
          <cell r="K9531">
            <v>-1.0242354997826346</v>
          </cell>
          <cell r="S9531">
            <v>40</v>
          </cell>
        </row>
        <row r="9532">
          <cell r="K9532">
            <v>-0.97755402110266021</v>
          </cell>
          <cell r="S9532">
            <v>40</v>
          </cell>
        </row>
        <row r="9533">
          <cell r="K9533">
            <v>-1.0230060549977105</v>
          </cell>
          <cell r="S9533">
            <v>40</v>
          </cell>
        </row>
        <row r="9534">
          <cell r="K9534">
            <v>-3.3297149493546094E-4</v>
          </cell>
          <cell r="S9534">
            <v>40</v>
          </cell>
        </row>
        <row r="9535">
          <cell r="K9535">
            <v>-0.83954718033473263</v>
          </cell>
          <cell r="S9535">
            <v>40</v>
          </cell>
        </row>
        <row r="9536">
          <cell r="K9536">
            <v>1.0997258450117644</v>
          </cell>
          <cell r="S9536">
            <v>40</v>
          </cell>
        </row>
        <row r="9537">
          <cell r="K9537">
            <v>1.1371040674906114</v>
          </cell>
          <cell r="S9537">
            <v>40</v>
          </cell>
        </row>
        <row r="9538">
          <cell r="K9538">
            <v>1.1604102579873281</v>
          </cell>
          <cell r="S9538">
            <v>40</v>
          </cell>
        </row>
        <row r="9539">
          <cell r="K9539">
            <v>8.7344305188104309E-4</v>
          </cell>
          <cell r="S9539">
            <v>40</v>
          </cell>
        </row>
        <row r="9540">
          <cell r="K9540">
            <v>-5.6320510400740265E-2</v>
          </cell>
          <cell r="S9540">
            <v>40</v>
          </cell>
        </row>
        <row r="9541">
          <cell r="K9541">
            <v>0.89584123098226498</v>
          </cell>
          <cell r="S9541">
            <v>40</v>
          </cell>
        </row>
        <row r="9542">
          <cell r="K9542">
            <v>0.75372682259171442</v>
          </cell>
          <cell r="S9542">
            <v>40</v>
          </cell>
        </row>
        <row r="9543">
          <cell r="K9543">
            <v>-1.0673585798869778</v>
          </cell>
          <cell r="S9543">
            <v>40</v>
          </cell>
        </row>
        <row r="9544">
          <cell r="K9544">
            <v>1.0367915099296554</v>
          </cell>
          <cell r="S9544">
            <v>40</v>
          </cell>
        </row>
        <row r="9545">
          <cell r="K9545">
            <v>-1.0794177046854951</v>
          </cell>
          <cell r="S9545">
            <v>40</v>
          </cell>
        </row>
        <row r="9546">
          <cell r="K9546">
            <v>2.1958084545165311E-4</v>
          </cell>
          <cell r="S9546">
            <v>40</v>
          </cell>
        </row>
        <row r="9547">
          <cell r="K9547">
            <v>3.0878884669649286E-4</v>
          </cell>
          <cell r="S9547">
            <v>40</v>
          </cell>
        </row>
        <row r="9548">
          <cell r="K9548">
            <v>553.45595579932819</v>
          </cell>
          <cell r="S9548">
            <v>40</v>
          </cell>
        </row>
        <row r="9549">
          <cell r="K9549">
            <v>-1.3564117537424034E-4</v>
          </cell>
          <cell r="S9549">
            <v>40</v>
          </cell>
        </row>
        <row r="9550">
          <cell r="K9550">
            <v>-2.0316202972911661E-4</v>
          </cell>
          <cell r="S9550">
            <v>40</v>
          </cell>
        </row>
        <row r="9551">
          <cell r="K9551">
            <v>-1.9894483528577807E-4</v>
          </cell>
          <cell r="S9551">
            <v>40</v>
          </cell>
        </row>
        <row r="9552">
          <cell r="K9552">
            <v>-1.1545905100545935</v>
          </cell>
          <cell r="S9552">
            <v>40</v>
          </cell>
        </row>
        <row r="9553">
          <cell r="K9553">
            <v>1.8482660735559304</v>
          </cell>
          <cell r="S9553">
            <v>40</v>
          </cell>
        </row>
        <row r="9554">
          <cell r="K9554">
            <v>0.38486881388999133</v>
          </cell>
          <cell r="S9554">
            <v>40</v>
          </cell>
        </row>
        <row r="9555">
          <cell r="K9555">
            <v>1.7893435818295325</v>
          </cell>
          <cell r="S9555">
            <v>40</v>
          </cell>
        </row>
        <row r="9556">
          <cell r="K9556">
            <v>0.19127846866765252</v>
          </cell>
          <cell r="S9556">
            <v>40</v>
          </cell>
        </row>
        <row r="9557">
          <cell r="K9557">
            <v>-1.1107560067999729</v>
          </cell>
          <cell r="S9557">
            <v>40</v>
          </cell>
        </row>
        <row r="9558">
          <cell r="K9558">
            <v>-1.0651199033711793</v>
          </cell>
          <cell r="S9558">
            <v>40</v>
          </cell>
        </row>
        <row r="9559">
          <cell r="K9559">
            <v>-1.0074104425373231</v>
          </cell>
          <cell r="S9559">
            <v>40</v>
          </cell>
        </row>
        <row r="9560">
          <cell r="K9560">
            <v>-1.9527715660811598</v>
          </cell>
          <cell r="S9560">
            <v>40</v>
          </cell>
        </row>
        <row r="9561">
          <cell r="K9561">
            <v>-1.9846481647768828</v>
          </cell>
          <cell r="S9561">
            <v>40</v>
          </cell>
        </row>
        <row r="9562">
          <cell r="K9562">
            <v>-1.9760620955694863</v>
          </cell>
          <cell r="S9562">
            <v>40</v>
          </cell>
        </row>
        <row r="9563">
          <cell r="K9563">
            <v>-0.96664389778487192</v>
          </cell>
          <cell r="S9563">
            <v>40</v>
          </cell>
        </row>
        <row r="9564">
          <cell r="K9564">
            <v>-1.8792937162973944</v>
          </cell>
          <cell r="S9564">
            <v>40</v>
          </cell>
        </row>
        <row r="9565">
          <cell r="K9565">
            <v>-0.99843543421470304</v>
          </cell>
          <cell r="S9565">
            <v>40</v>
          </cell>
        </row>
        <row r="9566">
          <cell r="K9566">
            <v>1.2846037034253242</v>
          </cell>
          <cell r="S9566">
            <v>40</v>
          </cell>
        </row>
        <row r="9567">
          <cell r="K9567">
            <v>4.2369074659207931E-3</v>
          </cell>
          <cell r="S9567">
            <v>40</v>
          </cell>
        </row>
        <row r="9568">
          <cell r="K9568">
            <v>5.2176713964849682E-3</v>
          </cell>
          <cell r="S9568">
            <v>40</v>
          </cell>
        </row>
        <row r="9569">
          <cell r="K9569">
            <v>-1.0705131180503258</v>
          </cell>
          <cell r="S9569">
            <v>40</v>
          </cell>
        </row>
        <row r="9570">
          <cell r="K9570">
            <v>-0.95922589692184523</v>
          </cell>
          <cell r="S9570">
            <v>40</v>
          </cell>
        </row>
        <row r="9571">
          <cell r="K9571">
            <v>2.9981334094762328E-2</v>
          </cell>
          <cell r="S9571">
            <v>40</v>
          </cell>
        </row>
        <row r="9572">
          <cell r="K9572">
            <v>9.6993513937314688</v>
          </cell>
          <cell r="S9572">
            <v>40</v>
          </cell>
        </row>
        <row r="9573">
          <cell r="K9573">
            <v>2.725611017141865</v>
          </cell>
          <cell r="S9573">
            <v>40</v>
          </cell>
        </row>
        <row r="9574">
          <cell r="K9574">
            <v>2.1406254251514065</v>
          </cell>
          <cell r="S9574">
            <v>40</v>
          </cell>
        </row>
        <row r="9575">
          <cell r="K9575">
            <v>-1.0285249437445389E-2</v>
          </cell>
          <cell r="S9575">
            <v>40</v>
          </cell>
        </row>
        <row r="9576">
          <cell r="K9576">
            <v>-1.0578707806733027E-2</v>
          </cell>
          <cell r="S9576">
            <v>40</v>
          </cell>
        </row>
        <row r="9577">
          <cell r="K9577">
            <v>-1.7733356907567947E-2</v>
          </cell>
          <cell r="S9577">
            <v>40</v>
          </cell>
        </row>
        <row r="9578">
          <cell r="K9578">
            <v>-1.6750504981045441E-3</v>
          </cell>
          <cell r="S9578">
            <v>40</v>
          </cell>
        </row>
        <row r="9579">
          <cell r="K9579">
            <v>-3.4698863235136344E-3</v>
          </cell>
          <cell r="S9579">
            <v>40</v>
          </cell>
        </row>
        <row r="9580">
          <cell r="K9580">
            <v>-1.7120811634545143E-3</v>
          </cell>
          <cell r="S9580">
            <v>40</v>
          </cell>
        </row>
        <row r="9581">
          <cell r="K9581">
            <v>-3.4698658132855126E-3</v>
          </cell>
          <cell r="S9581">
            <v>40</v>
          </cell>
        </row>
        <row r="9582">
          <cell r="K9582">
            <v>-1.6505403236328482E-3</v>
          </cell>
          <cell r="S9582">
            <v>40</v>
          </cell>
        </row>
        <row r="9583">
          <cell r="K9583">
            <v>-3.4359692685365407E-3</v>
          </cell>
          <cell r="S9583">
            <v>40</v>
          </cell>
        </row>
        <row r="9584">
          <cell r="K9584">
            <v>-1.9574627810767267</v>
          </cell>
          <cell r="S9584">
            <v>40</v>
          </cell>
        </row>
        <row r="9585">
          <cell r="K9585">
            <v>-1.9292384329111332</v>
          </cell>
          <cell r="S9585">
            <v>40</v>
          </cell>
        </row>
        <row r="9586">
          <cell r="K9586">
            <v>-1.9875765366231932</v>
          </cell>
          <cell r="S9586">
            <v>40</v>
          </cell>
        </row>
        <row r="9587">
          <cell r="K9587">
            <v>-1.9729894153031211</v>
          </cell>
          <cell r="S9587">
            <v>40</v>
          </cell>
        </row>
        <row r="9588">
          <cell r="K9588">
            <v>-1.9796255798834859</v>
          </cell>
          <cell r="S9588">
            <v>40</v>
          </cell>
        </row>
        <row r="9589">
          <cell r="K9589">
            <v>-1.933968420324885</v>
          </cell>
          <cell r="S9589">
            <v>40</v>
          </cell>
        </row>
        <row r="9590">
          <cell r="K9590">
            <v>0.46596232719680641</v>
          </cell>
          <cell r="S9590">
            <v>40</v>
          </cell>
        </row>
        <row r="9591">
          <cell r="K9591">
            <v>-0.94328208226069055</v>
          </cell>
          <cell r="S9591">
            <v>40</v>
          </cell>
        </row>
        <row r="9592">
          <cell r="K9592">
            <v>-1.8984076141695025</v>
          </cell>
          <cell r="S9592">
            <v>40</v>
          </cell>
        </row>
        <row r="9593">
          <cell r="K9593">
            <v>-0.95397696932147313</v>
          </cell>
          <cell r="S9593">
            <v>40</v>
          </cell>
        </row>
        <row r="9594">
          <cell r="K9594">
            <v>-1.0257440346463249</v>
          </cell>
          <cell r="S9594">
            <v>40</v>
          </cell>
        </row>
        <row r="9595">
          <cell r="K9595">
            <v>-0.95710565929143465</v>
          </cell>
          <cell r="S9595">
            <v>40</v>
          </cell>
        </row>
        <row r="9596">
          <cell r="K9596">
            <v>1.3067092867704446</v>
          </cell>
          <cell r="S9596">
            <v>40</v>
          </cell>
        </row>
        <row r="9597">
          <cell r="K9597">
            <v>1.2532717640200173</v>
          </cell>
          <cell r="S9597">
            <v>40</v>
          </cell>
        </row>
        <row r="9598">
          <cell r="K9598">
            <v>4.3526981823735099E-3</v>
          </cell>
          <cell r="S9598">
            <v>40</v>
          </cell>
        </row>
        <row r="9599">
          <cell r="K9599">
            <v>7.8992884231170908E-3</v>
          </cell>
          <cell r="S9599">
            <v>40</v>
          </cell>
        </row>
        <row r="9600">
          <cell r="K9600">
            <v>5.1079061078246604E-3</v>
          </cell>
          <cell r="S9600">
            <v>40</v>
          </cell>
        </row>
        <row r="9601">
          <cell r="K9601">
            <v>-0.96596860205721424</v>
          </cell>
          <cell r="S9601">
            <v>40</v>
          </cell>
        </row>
        <row r="9602">
          <cell r="K9602">
            <v>-1.0689331104206077</v>
          </cell>
          <cell r="S9602">
            <v>40</v>
          </cell>
        </row>
        <row r="9603">
          <cell r="K9603">
            <v>-4.2358804518787844E-3</v>
          </cell>
          <cell r="S9603">
            <v>40</v>
          </cell>
        </row>
        <row r="9604">
          <cell r="K9604">
            <v>2.0904207175985898</v>
          </cell>
          <cell r="S9604">
            <v>40</v>
          </cell>
        </row>
        <row r="9605">
          <cell r="K9605">
            <v>-4.4036603486267206E-3</v>
          </cell>
          <cell r="S9605">
            <v>40</v>
          </cell>
        </row>
        <row r="9606">
          <cell r="K9606">
            <v>2.9112360242330722</v>
          </cell>
          <cell r="S9606">
            <v>40</v>
          </cell>
        </row>
        <row r="9607">
          <cell r="K9607">
            <v>-4.3578623901844365E-3</v>
          </cell>
          <cell r="S9607">
            <v>40</v>
          </cell>
        </row>
        <row r="9608">
          <cell r="K9608">
            <v>0.22518099404654318</v>
          </cell>
          <cell r="S9608">
            <v>40</v>
          </cell>
        </row>
        <row r="9609">
          <cell r="K9609">
            <v>-1.0126535244799715</v>
          </cell>
          <cell r="S9609">
            <v>40</v>
          </cell>
        </row>
        <row r="9610">
          <cell r="K9610">
            <v>0.61428864892370505</v>
          </cell>
          <cell r="S9610">
            <v>40</v>
          </cell>
        </row>
        <row r="9611">
          <cell r="K9611">
            <v>9.4868178918875107E-4</v>
          </cell>
          <cell r="S9611">
            <v>40</v>
          </cell>
        </row>
        <row r="9612">
          <cell r="K9612">
            <v>2.1816095250046597</v>
          </cell>
          <cell r="S9612">
            <v>40</v>
          </cell>
        </row>
        <row r="9613">
          <cell r="K9613">
            <v>1.3164744534738948E-2</v>
          </cell>
          <cell r="S9613">
            <v>40</v>
          </cell>
        </row>
        <row r="9614">
          <cell r="K9614">
            <v>-1.0573641922132152E-2</v>
          </cell>
          <cell r="S9614">
            <v>40</v>
          </cell>
        </row>
        <row r="9615">
          <cell r="K9615">
            <v>1.5597674405655282</v>
          </cell>
          <cell r="S9615">
            <v>40</v>
          </cell>
        </row>
        <row r="9616">
          <cell r="K9616">
            <v>-0.27253710529573011</v>
          </cell>
          <cell r="S9616">
            <v>40</v>
          </cell>
        </row>
        <row r="9617">
          <cell r="K9617">
            <v>-0.81581157802717597</v>
          </cell>
          <cell r="S9617">
            <v>40</v>
          </cell>
        </row>
        <row r="9618">
          <cell r="K9618">
            <v>-1.5578236169974009E-2</v>
          </cell>
          <cell r="S9618">
            <v>40</v>
          </cell>
        </row>
        <row r="9619">
          <cell r="K9619">
            <v>51.976746185241822</v>
          </cell>
          <cell r="S9619">
            <v>40</v>
          </cell>
        </row>
        <row r="9620">
          <cell r="K9620">
            <v>-3.3089757491941846E-3</v>
          </cell>
          <cell r="S9620">
            <v>40</v>
          </cell>
        </row>
        <row r="9621">
          <cell r="K9621">
            <v>-3.2828969356276361E-3</v>
          </cell>
          <cell r="S9621">
            <v>40</v>
          </cell>
        </row>
        <row r="9622">
          <cell r="K9622">
            <v>-3.2830536092891037E-3</v>
          </cell>
          <cell r="S9622">
            <v>40</v>
          </cell>
        </row>
        <row r="9623">
          <cell r="K9623">
            <v>-1.9518779428015951</v>
          </cell>
          <cell r="S9623">
            <v>40</v>
          </cell>
        </row>
        <row r="9624">
          <cell r="K9624">
            <v>-1.9340014200204589</v>
          </cell>
          <cell r="S9624">
            <v>40</v>
          </cell>
        </row>
        <row r="9625">
          <cell r="K9625">
            <v>-1.9595661869609904</v>
          </cell>
          <cell r="S9625">
            <v>40</v>
          </cell>
        </row>
        <row r="9626">
          <cell r="K9626">
            <v>-0.94598182667136865</v>
          </cell>
          <cell r="S9626">
            <v>40</v>
          </cell>
        </row>
        <row r="9627">
          <cell r="K9627">
            <v>-0.95845011001016822</v>
          </cell>
          <cell r="S9627">
            <v>40</v>
          </cell>
        </row>
        <row r="9628">
          <cell r="K9628">
            <v>-0.95108546294307705</v>
          </cell>
          <cell r="S9628">
            <v>40</v>
          </cell>
        </row>
        <row r="9629">
          <cell r="K9629">
            <v>0.78249999937966641</v>
          </cell>
          <cell r="S9629">
            <v>40</v>
          </cell>
        </row>
        <row r="9630">
          <cell r="K9630">
            <v>-1.0443780386464403</v>
          </cell>
          <cell r="S9630">
            <v>40</v>
          </cell>
        </row>
        <row r="9631">
          <cell r="K9631">
            <v>-0.97977382262141</v>
          </cell>
          <cell r="S9631">
            <v>40</v>
          </cell>
        </row>
        <row r="9632">
          <cell r="K9632">
            <v>-3.9798933292572889E-3</v>
          </cell>
          <cell r="S9632">
            <v>40</v>
          </cell>
        </row>
        <row r="9633">
          <cell r="K9633">
            <v>-4.0774009002949151E-3</v>
          </cell>
          <cell r="S9633">
            <v>40</v>
          </cell>
        </row>
        <row r="9634">
          <cell r="K9634">
            <v>-4.1382529061114153E-3</v>
          </cell>
          <cell r="S9634">
            <v>40</v>
          </cell>
        </row>
        <row r="9635">
          <cell r="K9635">
            <v>-0.9947073956421687</v>
          </cell>
          <cell r="S9635">
            <v>40</v>
          </cell>
        </row>
        <row r="9636">
          <cell r="K9636">
            <v>-0.94315340296121086</v>
          </cell>
          <cell r="S9636">
            <v>40</v>
          </cell>
        </row>
        <row r="9637">
          <cell r="K9637">
            <v>1.4703458262253013</v>
          </cell>
          <cell r="S9637">
            <v>40</v>
          </cell>
        </row>
        <row r="9638">
          <cell r="K9638">
            <v>1.4961557286392368</v>
          </cell>
          <cell r="S9638">
            <v>40</v>
          </cell>
        </row>
        <row r="9639">
          <cell r="K9639">
            <v>-0.86245743222345417</v>
          </cell>
          <cell r="S9639">
            <v>40</v>
          </cell>
        </row>
        <row r="9640">
          <cell r="K9640">
            <v>-0.13865184604755731</v>
          </cell>
          <cell r="S9640">
            <v>40</v>
          </cell>
        </row>
        <row r="9641">
          <cell r="K9641">
            <v>-0.79759697063165391</v>
          </cell>
          <cell r="S9641">
            <v>40</v>
          </cell>
        </row>
        <row r="9642">
          <cell r="K9642">
            <v>-0.74826249377717824</v>
          </cell>
          <cell r="S9642">
            <v>40</v>
          </cell>
        </row>
        <row r="9643">
          <cell r="K9643">
            <v>-0.71340926917211878</v>
          </cell>
          <cell r="S9643">
            <v>40</v>
          </cell>
        </row>
        <row r="9644">
          <cell r="K9644">
            <v>-1.8694915331852673</v>
          </cell>
          <cell r="S9644">
            <v>40</v>
          </cell>
        </row>
        <row r="9645">
          <cell r="K9645">
            <v>-2.1014131549109809</v>
          </cell>
          <cell r="S9645">
            <v>40</v>
          </cell>
        </row>
        <row r="9646">
          <cell r="K9646">
            <v>4.9328704462103472</v>
          </cell>
          <cell r="S9646">
            <v>40</v>
          </cell>
        </row>
        <row r="9647">
          <cell r="K9647">
            <v>-0.22500719442446687</v>
          </cell>
          <cell r="S9647">
            <v>40</v>
          </cell>
        </row>
        <row r="9648">
          <cell r="K9648">
            <v>4.9577247603080314</v>
          </cell>
          <cell r="S9648">
            <v>40</v>
          </cell>
        </row>
        <row r="9649">
          <cell r="K9649">
            <v>-1.7040713606289799</v>
          </cell>
          <cell r="S9649">
            <v>40</v>
          </cell>
        </row>
        <row r="9650">
          <cell r="K9650">
            <v>-1.1162332189247575</v>
          </cell>
          <cell r="S9650">
            <v>40</v>
          </cell>
        </row>
        <row r="9651">
          <cell r="K9651">
            <v>-0.24446633803040346</v>
          </cell>
          <cell r="S9651">
            <v>40</v>
          </cell>
        </row>
        <row r="9652">
          <cell r="K9652">
            <v>-0.25346289213246437</v>
          </cell>
          <cell r="S9652">
            <v>40</v>
          </cell>
        </row>
        <row r="9653">
          <cell r="K9653">
            <v>-0.60914047273838567</v>
          </cell>
          <cell r="S9653">
            <v>40</v>
          </cell>
        </row>
        <row r="9654">
          <cell r="K9654">
            <v>-0.54990852034277993</v>
          </cell>
          <cell r="S9654">
            <v>40</v>
          </cell>
        </row>
        <row r="9655">
          <cell r="K9655">
            <v>-0.50321505020296675</v>
          </cell>
          <cell r="S9655">
            <v>40</v>
          </cell>
        </row>
        <row r="9656">
          <cell r="K9656">
            <v>-0.48384500719924489</v>
          </cell>
          <cell r="S9656">
            <v>40</v>
          </cell>
        </row>
        <row r="9657">
          <cell r="K9657">
            <v>-0.41512258334759988</v>
          </cell>
          <cell r="S9657">
            <v>40</v>
          </cell>
        </row>
        <row r="9658">
          <cell r="K9658">
            <v>-0.3458091159065198</v>
          </cell>
          <cell r="S9658">
            <v>40</v>
          </cell>
        </row>
        <row r="9659">
          <cell r="K9659">
            <v>1.9558233831874345</v>
          </cell>
          <cell r="S9659">
            <v>40</v>
          </cell>
        </row>
        <row r="9660">
          <cell r="K9660">
            <v>11.871136071293821</v>
          </cell>
          <cell r="S9660">
            <v>40</v>
          </cell>
        </row>
        <row r="9661">
          <cell r="K9661">
            <v>3.8257592410777197E-2</v>
          </cell>
          <cell r="S9661">
            <v>40</v>
          </cell>
        </row>
        <row r="9662">
          <cell r="K9662">
            <v>-0.79759699883597734</v>
          </cell>
          <cell r="S9662">
            <v>40</v>
          </cell>
        </row>
        <row r="9663">
          <cell r="K9663">
            <v>-0.74826252917287051</v>
          </cell>
          <cell r="S9663">
            <v>40</v>
          </cell>
        </row>
        <row r="9664">
          <cell r="K9664">
            <v>-0.71340931471201496</v>
          </cell>
          <cell r="S9664">
            <v>40</v>
          </cell>
        </row>
        <row r="9665">
          <cell r="K9665">
            <v>-1.8694907654322208</v>
          </cell>
          <cell r="S9665">
            <v>40</v>
          </cell>
        </row>
        <row r="9666">
          <cell r="K9666">
            <v>-2.1014123885830447</v>
          </cell>
          <cell r="S9666">
            <v>40</v>
          </cell>
        </row>
        <row r="9667">
          <cell r="K9667">
            <v>4.9429628019452796</v>
          </cell>
          <cell r="S9667">
            <v>40</v>
          </cell>
        </row>
        <row r="9668">
          <cell r="K9668">
            <v>-0.21622264656053586</v>
          </cell>
          <cell r="S9668">
            <v>40</v>
          </cell>
        </row>
        <row r="9669">
          <cell r="K9669">
            <v>4.86725694966169</v>
          </cell>
          <cell r="S9669">
            <v>40</v>
          </cell>
        </row>
        <row r="9670">
          <cell r="K9670">
            <v>-1.7040713583307381</v>
          </cell>
          <cell r="S9670">
            <v>40</v>
          </cell>
        </row>
        <row r="9671">
          <cell r="K9671">
            <v>-1.11623354300621</v>
          </cell>
          <cell r="S9671">
            <v>40</v>
          </cell>
        </row>
        <row r="9672">
          <cell r="K9672">
            <v>-0.23492207282039365</v>
          </cell>
          <cell r="S9672">
            <v>40</v>
          </cell>
        </row>
        <row r="9673">
          <cell r="K9673">
            <v>-0.24356740809473251</v>
          </cell>
          <cell r="S9673">
            <v>40</v>
          </cell>
        </row>
        <row r="9674">
          <cell r="K9674">
            <v>-0.60914046482486339</v>
          </cell>
          <cell r="S9674">
            <v>40</v>
          </cell>
        </row>
        <row r="9675">
          <cell r="K9675">
            <v>-0.54990850798338053</v>
          </cell>
          <cell r="S9675">
            <v>40</v>
          </cell>
        </row>
        <row r="9676">
          <cell r="K9676">
            <v>-0.50321496838293078</v>
          </cell>
          <cell r="S9676">
            <v>40</v>
          </cell>
        </row>
        <row r="9677">
          <cell r="K9677">
            <v>-0.4838449978126258</v>
          </cell>
          <cell r="S9677">
            <v>40</v>
          </cell>
        </row>
        <row r="9678">
          <cell r="K9678">
            <v>-0.41512262814769568</v>
          </cell>
          <cell r="S9678">
            <v>40</v>
          </cell>
        </row>
        <row r="9679">
          <cell r="K9679">
            <v>-0.34580913910037092</v>
          </cell>
          <cell r="S9679">
            <v>40</v>
          </cell>
        </row>
        <row r="9680">
          <cell r="K9680">
            <v>1.9097437701054591</v>
          </cell>
          <cell r="S9680">
            <v>40</v>
          </cell>
        </row>
        <row r="9681">
          <cell r="K9681">
            <v>11.407709826442941</v>
          </cell>
          <cell r="S9681">
            <v>40</v>
          </cell>
        </row>
        <row r="9682">
          <cell r="K9682">
            <v>3.8257551289263225E-2</v>
          </cell>
          <cell r="S9682">
            <v>40</v>
          </cell>
        </row>
        <row r="9683">
          <cell r="K9683">
            <v>-0.9172402371561128</v>
          </cell>
          <cell r="S9683">
            <v>40</v>
          </cell>
        </row>
        <row r="9684">
          <cell r="K9684">
            <v>-0.84564833173033804</v>
          </cell>
          <cell r="S9684">
            <v>40</v>
          </cell>
        </row>
        <row r="9685">
          <cell r="K9685">
            <v>-0.77740339698946981</v>
          </cell>
          <cell r="S9685">
            <v>40</v>
          </cell>
        </row>
        <row r="9686">
          <cell r="K9686">
            <v>-1.8952710929329595</v>
          </cell>
          <cell r="S9686">
            <v>40</v>
          </cell>
        </row>
        <row r="9687">
          <cell r="K9687">
            <v>-2.1002671386233551</v>
          </cell>
          <cell r="S9687">
            <v>40</v>
          </cell>
        </row>
        <row r="9688">
          <cell r="K9688">
            <v>4.9571467058583663</v>
          </cell>
          <cell r="S9688">
            <v>40</v>
          </cell>
        </row>
        <row r="9689">
          <cell r="K9689">
            <v>-1.0481892360888732</v>
          </cell>
          <cell r="S9689">
            <v>40</v>
          </cell>
        </row>
        <row r="9690">
          <cell r="K9690">
            <v>4.097249045850595</v>
          </cell>
          <cell r="S9690">
            <v>40</v>
          </cell>
        </row>
        <row r="9691">
          <cell r="K9691">
            <v>3.8042735867615751</v>
          </cell>
          <cell r="S9691">
            <v>40</v>
          </cell>
        </row>
        <row r="9692">
          <cell r="K9692">
            <v>-1.2170374032957425</v>
          </cell>
          <cell r="S9692">
            <v>40</v>
          </cell>
        </row>
        <row r="9693">
          <cell r="K9693">
            <v>-1.1289753714391111</v>
          </cell>
          <cell r="S9693">
            <v>40</v>
          </cell>
        </row>
        <row r="9694">
          <cell r="K9694">
            <v>-0.64094504781368766</v>
          </cell>
          <cell r="S9694">
            <v>40</v>
          </cell>
        </row>
        <row r="9695">
          <cell r="K9695">
            <v>-0.63204915111351145</v>
          </cell>
          <cell r="S9695">
            <v>40</v>
          </cell>
        </row>
        <row r="9696">
          <cell r="K9696">
            <v>33.849920457962199</v>
          </cell>
          <cell r="S9696">
            <v>40</v>
          </cell>
        </row>
        <row r="9697">
          <cell r="K9697">
            <v>-0.47340437702494254</v>
          </cell>
          <cell r="S9697">
            <v>40</v>
          </cell>
        </row>
        <row r="9698">
          <cell r="K9698">
            <v>44.078250030512969</v>
          </cell>
          <cell r="S9698">
            <v>40</v>
          </cell>
        </row>
        <row r="9699">
          <cell r="K9699">
            <v>1.8476046607756389</v>
          </cell>
          <cell r="S9699">
            <v>40</v>
          </cell>
        </row>
        <row r="9700">
          <cell r="K9700">
            <v>-6.1450331801851501</v>
          </cell>
          <cell r="S9700">
            <v>40</v>
          </cell>
        </row>
        <row r="9701">
          <cell r="K9701">
            <v>53.308244748741849</v>
          </cell>
          <cell r="S9701">
            <v>40</v>
          </cell>
        </row>
        <row r="9702">
          <cell r="K9702">
            <v>61.717475287119953</v>
          </cell>
          <cell r="S9702">
            <v>40</v>
          </cell>
        </row>
        <row r="9703">
          <cell r="K9703">
            <v>-0.38622358476863433</v>
          </cell>
          <cell r="S9703">
            <v>40</v>
          </cell>
        </row>
        <row r="9704">
          <cell r="K9704">
            <v>-0.87649406652950679</v>
          </cell>
          <cell r="S9704">
            <v>40</v>
          </cell>
        </row>
        <row r="9705">
          <cell r="K9705">
            <v>-0.81505314004100105</v>
          </cell>
          <cell r="S9705">
            <v>40</v>
          </cell>
        </row>
        <row r="9706">
          <cell r="K9706">
            <v>-0.76249698537286525</v>
          </cell>
          <cell r="S9706">
            <v>40</v>
          </cell>
        </row>
        <row r="9707">
          <cell r="K9707">
            <v>-1.8480845695814836</v>
          </cell>
          <cell r="S9707">
            <v>40</v>
          </cell>
        </row>
        <row r="9708">
          <cell r="K9708">
            <v>-2.0632092472686652</v>
          </cell>
          <cell r="S9708">
            <v>40</v>
          </cell>
        </row>
        <row r="9709">
          <cell r="K9709">
            <v>-2.1199107477616876</v>
          </cell>
          <cell r="S9709">
            <v>40</v>
          </cell>
        </row>
        <row r="9710">
          <cell r="K9710">
            <v>-0.82334851543001442</v>
          </cell>
          <cell r="S9710">
            <v>40</v>
          </cell>
        </row>
        <row r="9711">
          <cell r="K9711">
            <v>-1.3330317608342575</v>
          </cell>
          <cell r="S9711">
            <v>40</v>
          </cell>
        </row>
        <row r="9712">
          <cell r="K9712">
            <v>3.4747976402447081</v>
          </cell>
          <cell r="S9712">
            <v>40</v>
          </cell>
        </row>
        <row r="9713">
          <cell r="K9713">
            <v>-1.1762325516789158</v>
          </cell>
          <cell r="S9713">
            <v>40</v>
          </cell>
        </row>
        <row r="9714">
          <cell r="K9714">
            <v>-1.1096217925564258</v>
          </cell>
          <cell r="S9714">
            <v>40</v>
          </cell>
        </row>
        <row r="9715">
          <cell r="K9715">
            <v>-1.3559863148440696E-4</v>
          </cell>
          <cell r="S9715">
            <v>40</v>
          </cell>
        </row>
        <row r="9716">
          <cell r="K9716">
            <v>-0.63143560742615745</v>
          </cell>
          <cell r="S9716">
            <v>40</v>
          </cell>
        </row>
        <row r="9717">
          <cell r="K9717">
            <v>45.433593639964698</v>
          </cell>
          <cell r="S9717">
            <v>40</v>
          </cell>
        </row>
        <row r="9718">
          <cell r="K9718">
            <v>2.4310335131649361</v>
          </cell>
          <cell r="S9718">
            <v>40</v>
          </cell>
        </row>
        <row r="9719">
          <cell r="K9719">
            <v>-0.13468061031537906</v>
          </cell>
          <cell r="S9719">
            <v>40</v>
          </cell>
        </row>
        <row r="9720">
          <cell r="K9720">
            <v>7.2566263295856404</v>
          </cell>
          <cell r="S9720">
            <v>40</v>
          </cell>
        </row>
        <row r="9721">
          <cell r="K9721">
            <v>7.6001182029773906</v>
          </cell>
          <cell r="S9721">
            <v>40</v>
          </cell>
        </row>
        <row r="9722">
          <cell r="K9722">
            <v>196.16184406345775</v>
          </cell>
          <cell r="S9722">
            <v>40</v>
          </cell>
        </row>
        <row r="9723">
          <cell r="K9723">
            <v>1.8300246157447737</v>
          </cell>
          <cell r="S9723">
            <v>40</v>
          </cell>
        </row>
        <row r="9724">
          <cell r="K9724">
            <v>-0.59026416736655662</v>
          </cell>
          <cell r="S9724">
            <v>40</v>
          </cell>
        </row>
        <row r="9725">
          <cell r="K9725">
            <v>-1.0936330937462224</v>
          </cell>
          <cell r="S9725">
            <v>40</v>
          </cell>
        </row>
        <row r="9726">
          <cell r="K9726">
            <v>-1.037484214457854</v>
          </cell>
          <cell r="S9726">
            <v>40</v>
          </cell>
        </row>
        <row r="9727">
          <cell r="K9727">
            <v>-0.98656474046458142</v>
          </cell>
          <cell r="S9727">
            <v>40</v>
          </cell>
        </row>
        <row r="9728">
          <cell r="K9728">
            <v>5.6587633484195949</v>
          </cell>
          <cell r="S9728">
            <v>40</v>
          </cell>
        </row>
        <row r="9729">
          <cell r="K9729">
            <v>6.6276233218583105</v>
          </cell>
          <cell r="S9729">
            <v>40</v>
          </cell>
        </row>
        <row r="9730">
          <cell r="K9730">
            <v>6.9890672998293368</v>
          </cell>
          <cell r="S9730">
            <v>40</v>
          </cell>
        </row>
        <row r="9731">
          <cell r="K9731">
            <v>-0.95767273139453202</v>
          </cell>
          <cell r="S9731">
            <v>40</v>
          </cell>
        </row>
        <row r="9732">
          <cell r="K9732">
            <v>1.2955435672942517</v>
          </cell>
          <cell r="S9732">
            <v>40</v>
          </cell>
        </row>
        <row r="9733">
          <cell r="K9733">
            <v>4.6022450998108857</v>
          </cell>
          <cell r="S9733">
            <v>40</v>
          </cell>
        </row>
        <row r="9734">
          <cell r="K9734">
            <v>-1.3267288095016248</v>
          </cell>
          <cell r="S9734">
            <v>40</v>
          </cell>
        </row>
        <row r="9735">
          <cell r="K9735">
            <v>-0.72656158552781458</v>
          </cell>
          <cell r="S9735">
            <v>40</v>
          </cell>
        </row>
        <row r="9736">
          <cell r="K9736">
            <v>-0.43789571548688477</v>
          </cell>
          <cell r="S9736">
            <v>40</v>
          </cell>
        </row>
        <row r="9737">
          <cell r="K9737">
            <v>-0.90997413153008522</v>
          </cell>
          <cell r="S9737">
            <v>40</v>
          </cell>
        </row>
        <row r="9738">
          <cell r="K9738">
            <v>81.454366474804544</v>
          </cell>
          <cell r="S9738">
            <v>40</v>
          </cell>
        </row>
        <row r="9739">
          <cell r="K9739">
            <v>-0.75072840882648217</v>
          </cell>
          <cell r="S9739">
            <v>40</v>
          </cell>
        </row>
        <row r="9740">
          <cell r="K9740">
            <v>0.64466258931167975</v>
          </cell>
          <cell r="S9740">
            <v>40</v>
          </cell>
        </row>
        <row r="9741">
          <cell r="K9741">
            <v>-0.72055364826149204</v>
          </cell>
          <cell r="S9741">
            <v>40</v>
          </cell>
        </row>
        <row r="9742">
          <cell r="K9742">
            <v>9.4583928995018951</v>
          </cell>
          <cell r="S9742">
            <v>40</v>
          </cell>
        </row>
        <row r="9743">
          <cell r="K9743">
            <v>-0.7193877599062608</v>
          </cell>
          <cell r="S9743">
            <v>40</v>
          </cell>
        </row>
        <row r="9744">
          <cell r="K9744">
            <v>13.0920595255298</v>
          </cell>
          <cell r="S9744">
            <v>40</v>
          </cell>
        </row>
        <row r="9745">
          <cell r="K9745">
            <v>21.115101232541733</v>
          </cell>
          <cell r="S9745">
            <v>40</v>
          </cell>
        </row>
        <row r="9746">
          <cell r="K9746">
            <v>-0.89470139340538479</v>
          </cell>
          <cell r="S9746">
            <v>40</v>
          </cell>
        </row>
        <row r="9747">
          <cell r="K9747">
            <v>-0.83760223367641085</v>
          </cell>
          <cell r="S9747">
            <v>40</v>
          </cell>
        </row>
        <row r="9748">
          <cell r="K9748">
            <v>-1.6914783072970894</v>
          </cell>
          <cell r="S9748">
            <v>40</v>
          </cell>
        </row>
        <row r="9749">
          <cell r="K9749">
            <v>5.6336824177429534</v>
          </cell>
          <cell r="S9749">
            <v>40</v>
          </cell>
        </row>
        <row r="9750">
          <cell r="K9750">
            <v>6.3331425823942835</v>
          </cell>
          <cell r="S9750">
            <v>40</v>
          </cell>
        </row>
        <row r="9751">
          <cell r="K9751">
            <v>6.5026475553302845</v>
          </cell>
          <cell r="S9751">
            <v>40</v>
          </cell>
        </row>
        <row r="9752">
          <cell r="K9752">
            <v>-0.45158148700799822</v>
          </cell>
          <cell r="S9752">
            <v>40</v>
          </cell>
        </row>
        <row r="9753">
          <cell r="K9753">
            <v>4.4365004316883683</v>
          </cell>
          <cell r="S9753">
            <v>40</v>
          </cell>
        </row>
        <row r="9754">
          <cell r="K9754">
            <v>4.935365989284608</v>
          </cell>
          <cell r="S9754">
            <v>40</v>
          </cell>
        </row>
        <row r="9755">
          <cell r="K9755">
            <v>-1.1931439200074259</v>
          </cell>
          <cell r="S9755">
            <v>40</v>
          </cell>
        </row>
        <row r="9756">
          <cell r="K9756">
            <v>-3.2959528330143918E-4</v>
          </cell>
          <cell r="S9756">
            <v>40</v>
          </cell>
        </row>
        <row r="9757">
          <cell r="K9757">
            <v>-0.31021351324548896</v>
          </cell>
          <cell r="S9757">
            <v>40</v>
          </cell>
        </row>
        <row r="9758">
          <cell r="K9758">
            <v>42.748060145272277</v>
          </cell>
          <cell r="S9758">
            <v>40</v>
          </cell>
        </row>
        <row r="9759">
          <cell r="K9759">
            <v>0.78300806124326527</v>
          </cell>
          <cell r="S9759">
            <v>40</v>
          </cell>
        </row>
        <row r="9760">
          <cell r="K9760">
            <v>1.8930796277275399</v>
          </cell>
          <cell r="S9760">
            <v>40</v>
          </cell>
        </row>
        <row r="9761">
          <cell r="K9761">
            <v>1.1207320700515671</v>
          </cell>
          <cell r="S9761">
            <v>40</v>
          </cell>
        </row>
        <row r="9762">
          <cell r="K9762">
            <v>72.295144048419274</v>
          </cell>
          <cell r="S9762">
            <v>40</v>
          </cell>
        </row>
        <row r="9763">
          <cell r="K9763">
            <v>-0.35447876681850476</v>
          </cell>
          <cell r="S9763">
            <v>40</v>
          </cell>
        </row>
        <row r="9764">
          <cell r="K9764">
            <v>116.81274488935892</v>
          </cell>
          <cell r="S9764">
            <v>40</v>
          </cell>
        </row>
        <row r="9765">
          <cell r="K9765">
            <v>-0.33493032743202794</v>
          </cell>
          <cell r="S9765">
            <v>40</v>
          </cell>
        </row>
        <row r="9766">
          <cell r="K9766">
            <v>-0.31623147091273895</v>
          </cell>
          <cell r="S9766">
            <v>40</v>
          </cell>
        </row>
        <row r="9767">
          <cell r="K9767">
            <v>-0.89634260235747187</v>
          </cell>
          <cell r="S9767">
            <v>40</v>
          </cell>
        </row>
        <row r="9768">
          <cell r="K9768">
            <v>0.36363137661940376</v>
          </cell>
          <cell r="S9768">
            <v>40</v>
          </cell>
        </row>
        <row r="9769">
          <cell r="K9769">
            <v>-0.84305457132890804</v>
          </cell>
          <cell r="S9769">
            <v>40</v>
          </cell>
        </row>
        <row r="9770">
          <cell r="K9770">
            <v>0.36579972269926303</v>
          </cell>
          <cell r="S9770">
            <v>40</v>
          </cell>
        </row>
        <row r="9771">
          <cell r="K9771">
            <v>-1.4912760747656522</v>
          </cell>
          <cell r="S9771">
            <v>40</v>
          </cell>
        </row>
        <row r="9772">
          <cell r="K9772">
            <v>0.30281199052207963</v>
          </cell>
          <cell r="S9772">
            <v>40</v>
          </cell>
        </row>
        <row r="9773">
          <cell r="K9773">
            <v>-2.3327031388987032</v>
          </cell>
          <cell r="S9773">
            <v>40</v>
          </cell>
        </row>
        <row r="9774">
          <cell r="K9774">
            <v>5.5943748912185338</v>
          </cell>
          <cell r="S9774">
            <v>40</v>
          </cell>
        </row>
        <row r="9775">
          <cell r="K9775">
            <v>-2.7351581488520589</v>
          </cell>
          <cell r="S9775">
            <v>40</v>
          </cell>
        </row>
        <row r="9776">
          <cell r="K9776">
            <v>6.066420944355075</v>
          </cell>
          <cell r="S9776">
            <v>40</v>
          </cell>
        </row>
        <row r="9777">
          <cell r="K9777">
            <v>-2.8560078229409456</v>
          </cell>
          <cell r="S9777">
            <v>40</v>
          </cell>
        </row>
        <row r="9778">
          <cell r="K9778">
            <v>6.1362980545657217</v>
          </cell>
          <cell r="S9778">
            <v>40</v>
          </cell>
        </row>
        <row r="9779">
          <cell r="K9779">
            <v>1.8136472170401225E-2</v>
          </cell>
          <cell r="S9779">
            <v>40</v>
          </cell>
        </row>
        <row r="9780">
          <cell r="K9780">
            <v>-0.18253064458318816</v>
          </cell>
          <cell r="S9780">
            <v>40</v>
          </cell>
        </row>
        <row r="9781">
          <cell r="K9781">
            <v>0.13238981017828788</v>
          </cell>
          <cell r="S9781">
            <v>40</v>
          </cell>
        </row>
        <row r="9782">
          <cell r="K9782">
            <v>5.8874041675738331</v>
          </cell>
          <cell r="S9782">
            <v>40</v>
          </cell>
        </row>
        <row r="9783">
          <cell r="K9783">
            <v>-1.931884485338033</v>
          </cell>
          <cell r="S9783">
            <v>40</v>
          </cell>
        </row>
        <row r="9784">
          <cell r="K9784">
            <v>4.8791855907699269</v>
          </cell>
          <cell r="S9784">
            <v>40</v>
          </cell>
        </row>
        <row r="9785">
          <cell r="K9785">
            <v>-1.1924773933294108</v>
          </cell>
          <cell r="S9785">
            <v>40</v>
          </cell>
        </row>
        <row r="9786">
          <cell r="K9786">
            <v>-0.21787837210392499</v>
          </cell>
          <cell r="S9786">
            <v>40</v>
          </cell>
        </row>
        <row r="9787">
          <cell r="K9787">
            <v>-5.5245643087077428E-4</v>
          </cell>
          <cell r="S9787">
            <v>40</v>
          </cell>
        </row>
        <row r="9788">
          <cell r="K9788">
            <v>-0.22544235067674229</v>
          </cell>
          <cell r="S9788">
            <v>40</v>
          </cell>
        </row>
        <row r="9789">
          <cell r="K9789">
            <v>-0.30535485217206543</v>
          </cell>
          <cell r="S9789">
            <v>40</v>
          </cell>
        </row>
        <row r="9790">
          <cell r="K9790">
            <v>4.7191791485427901</v>
          </cell>
          <cell r="S9790">
            <v>40</v>
          </cell>
        </row>
        <row r="9791">
          <cell r="K9791">
            <v>23.105624240064735</v>
          </cell>
          <cell r="S9791">
            <v>40</v>
          </cell>
        </row>
        <row r="9792">
          <cell r="K9792">
            <v>0.99999740514853241</v>
          </cell>
          <cell r="S9792">
            <v>40</v>
          </cell>
        </row>
        <row r="9793">
          <cell r="K9793">
            <v>27.882589904538179</v>
          </cell>
          <cell r="S9793">
            <v>40</v>
          </cell>
        </row>
        <row r="9794">
          <cell r="K9794">
            <v>4.9292522511400554</v>
          </cell>
          <cell r="S9794">
            <v>40</v>
          </cell>
        </row>
        <row r="9795">
          <cell r="K9795">
            <v>8.7254820122340898E-2</v>
          </cell>
          <cell r="S9795">
            <v>40</v>
          </cell>
        </row>
        <row r="9796">
          <cell r="K9796">
            <v>1.0850124079739727</v>
          </cell>
          <cell r="S9796">
            <v>40</v>
          </cell>
        </row>
        <row r="9797">
          <cell r="K9797">
            <v>0.616264901726301</v>
          </cell>
          <cell r="S9797">
            <v>40</v>
          </cell>
        </row>
        <row r="9798">
          <cell r="K9798">
            <v>4.8976144808365412</v>
          </cell>
          <cell r="S9798">
            <v>40</v>
          </cell>
        </row>
        <row r="9799">
          <cell r="K9799">
            <v>2.7099677099398627</v>
          </cell>
          <cell r="S9799">
            <v>40</v>
          </cell>
        </row>
        <row r="9800">
          <cell r="K9800">
            <v>-2.1694381483984451</v>
          </cell>
          <cell r="S9800">
            <v>40</v>
          </cell>
        </row>
        <row r="9801">
          <cell r="K9801">
            <v>-0.34755733440977987</v>
          </cell>
          <cell r="S9801">
            <v>40</v>
          </cell>
        </row>
        <row r="9802">
          <cell r="K9802">
            <v>-2.1630944349062515</v>
          </cell>
          <cell r="S9802">
            <v>40</v>
          </cell>
        </row>
        <row r="9803">
          <cell r="K9803">
            <v>133.48471082087838</v>
          </cell>
          <cell r="S9803">
            <v>40</v>
          </cell>
        </row>
        <row r="9804">
          <cell r="K9804">
            <v>-2.1861316921155041</v>
          </cell>
          <cell r="S9804">
            <v>40</v>
          </cell>
        </row>
        <row r="9805">
          <cell r="K9805">
            <v>-0.33659893591486001</v>
          </cell>
          <cell r="S9805">
            <v>40</v>
          </cell>
        </row>
        <row r="9806">
          <cell r="K9806">
            <v>-2.1490829445180739</v>
          </cell>
          <cell r="S9806">
            <v>40</v>
          </cell>
        </row>
        <row r="9807">
          <cell r="K9807">
            <v>-0.17969795722664533</v>
          </cell>
          <cell r="S9807">
            <v>40</v>
          </cell>
        </row>
        <row r="9808">
          <cell r="K9808">
            <v>-2.0174217159587609</v>
          </cell>
          <cell r="S9808">
            <v>40</v>
          </cell>
        </row>
        <row r="9809">
          <cell r="K9809">
            <v>-3.3847741736192843E-2</v>
          </cell>
          <cell r="S9809">
            <v>40</v>
          </cell>
        </row>
        <row r="9810">
          <cell r="K9810">
            <v>0.52395536606221416</v>
          </cell>
          <cell r="S9810">
            <v>40</v>
          </cell>
        </row>
        <row r="9811">
          <cell r="K9811">
            <v>1.1136840766334222</v>
          </cell>
          <cell r="S9811">
            <v>40</v>
          </cell>
        </row>
        <row r="9812">
          <cell r="K9812">
            <v>0.29002822561683667</v>
          </cell>
          <cell r="S9812">
            <v>40</v>
          </cell>
        </row>
        <row r="9813">
          <cell r="K9813">
            <v>0.1494878884365618</v>
          </cell>
          <cell r="S9813">
            <v>40</v>
          </cell>
        </row>
        <row r="9814">
          <cell r="K9814">
            <v>0.12665163636030044</v>
          </cell>
          <cell r="S9814">
            <v>40</v>
          </cell>
        </row>
        <row r="9815">
          <cell r="K9815">
            <v>4.8607825234058162E-2</v>
          </cell>
          <cell r="S9815">
            <v>40</v>
          </cell>
        </row>
        <row r="9816">
          <cell r="K9816">
            <v>-1.5976379258777531</v>
          </cell>
          <cell r="S9816">
            <v>40</v>
          </cell>
        </row>
        <row r="9817">
          <cell r="K9817">
            <v>2.1273226744576421E-3</v>
          </cell>
          <cell r="S9817">
            <v>40</v>
          </cell>
        </row>
        <row r="9818">
          <cell r="K9818">
            <v>-7.3844119098490854E-2</v>
          </cell>
          <cell r="S9818">
            <v>40</v>
          </cell>
        </row>
        <row r="9819">
          <cell r="K9819">
            <v>-0.11088542823856369</v>
          </cell>
          <cell r="S9819">
            <v>40</v>
          </cell>
        </row>
        <row r="9820">
          <cell r="K9820">
            <v>-5.6562781976687813E-2</v>
          </cell>
          <cell r="S9820">
            <v>40</v>
          </cell>
        </row>
        <row r="9821">
          <cell r="K9821">
            <v>0.14422812260837092</v>
          </cell>
          <cell r="S9821">
            <v>40</v>
          </cell>
        </row>
        <row r="9822">
          <cell r="K9822">
            <v>-2.5533601456562605</v>
          </cell>
          <cell r="S9822">
            <v>40</v>
          </cell>
        </row>
        <row r="9823">
          <cell r="K9823">
            <v>-2.3658992991357275</v>
          </cell>
          <cell r="S9823">
            <v>40</v>
          </cell>
        </row>
        <row r="9824">
          <cell r="K9824">
            <v>-2.6045506212926801</v>
          </cell>
          <cell r="S9824">
            <v>40</v>
          </cell>
        </row>
        <row r="9825">
          <cell r="K9825">
            <v>1.2940380179707407</v>
          </cell>
          <cell r="S9825">
            <v>40</v>
          </cell>
        </row>
        <row r="9826">
          <cell r="K9826">
            <v>1.1932081362774751</v>
          </cell>
          <cell r="S9826">
            <v>40</v>
          </cell>
        </row>
        <row r="9827">
          <cell r="K9827">
            <v>1.3977569823072711</v>
          </cell>
          <cell r="S9827">
            <v>40</v>
          </cell>
        </row>
        <row r="9828">
          <cell r="K9828">
            <v>-1.2837014603317689</v>
          </cell>
          <cell r="S9828">
            <v>40</v>
          </cell>
        </row>
        <row r="9829">
          <cell r="K9829">
            <v>-1.0042649556498574E-2</v>
          </cell>
          <cell r="S9829">
            <v>40</v>
          </cell>
        </row>
        <row r="9830">
          <cell r="K9830">
            <v>-0.85503412001844403</v>
          </cell>
          <cell r="S9830">
            <v>40</v>
          </cell>
        </row>
        <row r="9831">
          <cell r="K9831">
            <v>-0.75707512780873554</v>
          </cell>
          <cell r="S9831">
            <v>40</v>
          </cell>
        </row>
        <row r="9832">
          <cell r="K9832">
            <v>59.165075427206396</v>
          </cell>
          <cell r="S9832">
            <v>40</v>
          </cell>
        </row>
        <row r="9833">
          <cell r="K9833">
            <v>-0.71171014501589625</v>
          </cell>
          <cell r="S9833">
            <v>40</v>
          </cell>
        </row>
        <row r="9834">
          <cell r="K9834">
            <v>4.5634326593587247</v>
          </cell>
          <cell r="S9834">
            <v>40</v>
          </cell>
        </row>
        <row r="9835">
          <cell r="K9835">
            <v>5.2331553464151668</v>
          </cell>
          <cell r="S9835">
            <v>40</v>
          </cell>
        </row>
        <row r="9836">
          <cell r="K9836">
            <v>0.42564714949881799</v>
          </cell>
          <cell r="S9836">
            <v>40</v>
          </cell>
        </row>
        <row r="9837">
          <cell r="K9837">
            <v>2.8009818260252524</v>
          </cell>
          <cell r="S9837">
            <v>40</v>
          </cell>
        </row>
        <row r="9838">
          <cell r="K9838">
            <v>3.0800407167572188</v>
          </cell>
          <cell r="S9838">
            <v>40</v>
          </cell>
        </row>
        <row r="9839">
          <cell r="K9839">
            <v>-1.1543282157983052</v>
          </cell>
          <cell r="S9839">
            <v>40</v>
          </cell>
        </row>
        <row r="9840">
          <cell r="K9840">
            <v>-0.5175993189056356</v>
          </cell>
          <cell r="S9840">
            <v>40</v>
          </cell>
        </row>
        <row r="9841">
          <cell r="K9841">
            <v>0.61377987951194346</v>
          </cell>
          <cell r="S9841">
            <v>40</v>
          </cell>
        </row>
        <row r="9842">
          <cell r="K9842">
            <v>-0.62380680016016443</v>
          </cell>
          <cell r="S9842">
            <v>40</v>
          </cell>
        </row>
        <row r="9843">
          <cell r="K9843">
            <v>-0.52296601919594388</v>
          </cell>
          <cell r="S9843">
            <v>40</v>
          </cell>
        </row>
        <row r="9844">
          <cell r="K9844">
            <v>-0.45368283911788165</v>
          </cell>
          <cell r="S9844">
            <v>40</v>
          </cell>
        </row>
        <row r="9845">
          <cell r="K9845">
            <v>-0.466422897040562</v>
          </cell>
          <cell r="S9845">
            <v>40</v>
          </cell>
        </row>
        <row r="9846">
          <cell r="K9846">
            <v>6.395970631712248</v>
          </cell>
          <cell r="S9846">
            <v>40</v>
          </cell>
        </row>
        <row r="9847">
          <cell r="K9847">
            <v>9.4678092626006709</v>
          </cell>
          <cell r="S9847">
            <v>40</v>
          </cell>
        </row>
        <row r="9848">
          <cell r="K9848">
            <v>108.94356798476795</v>
          </cell>
          <cell r="S9848">
            <v>40</v>
          </cell>
        </row>
        <row r="9849">
          <cell r="K9849">
            <v>117.59096578573627</v>
          </cell>
          <cell r="S9849">
            <v>40</v>
          </cell>
        </row>
        <row r="9850">
          <cell r="K9850">
            <v>-3.5493155366192873E-2</v>
          </cell>
          <cell r="S9850">
            <v>40</v>
          </cell>
        </row>
        <row r="9851">
          <cell r="K9851">
            <v>-0.88790185085881024</v>
          </cell>
          <cell r="S9851">
            <v>40</v>
          </cell>
        </row>
        <row r="9852">
          <cell r="K9852">
            <v>-0.7733058929542439</v>
          </cell>
          <cell r="S9852">
            <v>40</v>
          </cell>
        </row>
        <row r="9853">
          <cell r="K9853">
            <v>-0.68107283615998804</v>
          </cell>
          <cell r="S9853">
            <v>40</v>
          </cell>
        </row>
        <row r="9854">
          <cell r="K9854">
            <v>0.39046281539966587</v>
          </cell>
          <cell r="S9854">
            <v>40</v>
          </cell>
        </row>
        <row r="9855">
          <cell r="K9855">
            <v>4.7121056943124966</v>
          </cell>
          <cell r="S9855">
            <v>40</v>
          </cell>
        </row>
        <row r="9856">
          <cell r="K9856">
            <v>-2.2151446161622896</v>
          </cell>
          <cell r="S9856">
            <v>40</v>
          </cell>
        </row>
        <row r="9857">
          <cell r="K9857">
            <v>0.10015239645611333</v>
          </cell>
          <cell r="S9857">
            <v>40</v>
          </cell>
        </row>
        <row r="9858">
          <cell r="K9858">
            <v>1.9651208947683914</v>
          </cell>
          <cell r="S9858">
            <v>40</v>
          </cell>
        </row>
        <row r="9859">
          <cell r="K9859">
            <v>2.3519491965016841</v>
          </cell>
          <cell r="S9859">
            <v>40</v>
          </cell>
        </row>
        <row r="9860">
          <cell r="K9860">
            <v>-1.1429128083854649</v>
          </cell>
          <cell r="S9860">
            <v>40</v>
          </cell>
        </row>
        <row r="9861">
          <cell r="K9861">
            <v>-0.36007730214977052</v>
          </cell>
          <cell r="S9861">
            <v>40</v>
          </cell>
        </row>
        <row r="9862">
          <cell r="K9862">
            <v>-0.94616823304439479</v>
          </cell>
          <cell r="S9862">
            <v>40</v>
          </cell>
        </row>
        <row r="9863">
          <cell r="K9863">
            <v>-0.61728121079526044</v>
          </cell>
          <cell r="S9863">
            <v>40</v>
          </cell>
        </row>
        <row r="9864">
          <cell r="K9864">
            <v>0.14218102461512369</v>
          </cell>
          <cell r="S9864">
            <v>40</v>
          </cell>
        </row>
        <row r="9865">
          <cell r="K9865">
            <v>-0.42761282207620743</v>
          </cell>
          <cell r="S9865">
            <v>40</v>
          </cell>
        </row>
        <row r="9866">
          <cell r="K9866">
            <v>68.724660874843735</v>
          </cell>
          <cell r="S9866">
            <v>40</v>
          </cell>
        </row>
        <row r="9867">
          <cell r="K9867">
            <v>8.8714302225775121</v>
          </cell>
          <cell r="S9867">
            <v>40</v>
          </cell>
        </row>
        <row r="9868">
          <cell r="K9868">
            <v>1.882834289421715E-2</v>
          </cell>
          <cell r="S9868">
            <v>40</v>
          </cell>
        </row>
        <row r="9869">
          <cell r="K9869">
            <v>3.3821732102796895</v>
          </cell>
          <cell r="S9869">
            <v>40</v>
          </cell>
        </row>
        <row r="9870">
          <cell r="K9870">
            <v>3.4668666559062686E-2</v>
          </cell>
          <cell r="S9870">
            <v>40</v>
          </cell>
        </row>
        <row r="9871">
          <cell r="K9871">
            <v>-0.67241497336856459</v>
          </cell>
          <cell r="S9871">
            <v>40</v>
          </cell>
        </row>
        <row r="9872">
          <cell r="K9872">
            <v>-0.86728448994995155</v>
          </cell>
          <cell r="S9872">
            <v>40</v>
          </cell>
        </row>
        <row r="9873">
          <cell r="K9873">
            <v>-0.77267123080735556</v>
          </cell>
          <cell r="S9873">
            <v>40</v>
          </cell>
        </row>
        <row r="9874">
          <cell r="K9874">
            <v>-0.70098816515921347</v>
          </cell>
          <cell r="S9874">
            <v>40</v>
          </cell>
        </row>
        <row r="9875">
          <cell r="K9875">
            <v>-1.9469095367488987</v>
          </cell>
          <cell r="S9875">
            <v>40</v>
          </cell>
        </row>
        <row r="9876">
          <cell r="K9876">
            <v>4.0002693022645452</v>
          </cell>
          <cell r="S9876">
            <v>40</v>
          </cell>
        </row>
        <row r="9877">
          <cell r="K9877">
            <v>4.8167224312155668</v>
          </cell>
          <cell r="S9877">
            <v>40</v>
          </cell>
        </row>
        <row r="9878">
          <cell r="K9878">
            <v>0.37259152007706242</v>
          </cell>
          <cell r="S9878">
            <v>40</v>
          </cell>
        </row>
        <row r="9879">
          <cell r="K9879">
            <v>1.5552471829885592</v>
          </cell>
          <cell r="S9879">
            <v>40</v>
          </cell>
        </row>
        <row r="9880">
          <cell r="K9880">
            <v>2.14196586568062</v>
          </cell>
          <cell r="S9880">
            <v>40</v>
          </cell>
        </row>
        <row r="9881">
          <cell r="K9881">
            <v>-1.1210398111951483</v>
          </cell>
          <cell r="S9881">
            <v>40</v>
          </cell>
        </row>
        <row r="9882">
          <cell r="K9882">
            <v>-0.97377178941778486</v>
          </cell>
          <cell r="S9882">
            <v>40</v>
          </cell>
        </row>
        <row r="9883">
          <cell r="K9883">
            <v>3.7231795959364651</v>
          </cell>
          <cell r="S9883">
            <v>40</v>
          </cell>
        </row>
        <row r="9884">
          <cell r="K9884">
            <v>0.64069567006129047</v>
          </cell>
          <cell r="S9884">
            <v>40</v>
          </cell>
        </row>
        <row r="9885">
          <cell r="K9885">
            <v>-0.11050584833574087</v>
          </cell>
          <cell r="S9885">
            <v>40</v>
          </cell>
        </row>
        <row r="9886">
          <cell r="K9886">
            <v>71.928797053877659</v>
          </cell>
          <cell r="S9886">
            <v>40</v>
          </cell>
        </row>
        <row r="9887">
          <cell r="K9887">
            <v>3.549690939627669</v>
          </cell>
          <cell r="S9887">
            <v>40</v>
          </cell>
        </row>
        <row r="9888">
          <cell r="K9888">
            <v>4.8637128310467252</v>
          </cell>
          <cell r="S9888">
            <v>40</v>
          </cell>
        </row>
        <row r="9889">
          <cell r="K9889">
            <v>-0.42758822634209454</v>
          </cell>
          <cell r="S9889">
            <v>40</v>
          </cell>
        </row>
        <row r="9890">
          <cell r="K9890">
            <v>5.8487366087360151</v>
          </cell>
          <cell r="S9890">
            <v>40</v>
          </cell>
        </row>
        <row r="9891">
          <cell r="K9891">
            <v>-0.53214924496192828</v>
          </cell>
          <cell r="S9891">
            <v>40</v>
          </cell>
        </row>
        <row r="9892">
          <cell r="K9892">
            <v>-1.7202104130499777E-2</v>
          </cell>
          <cell r="S9892">
            <v>40</v>
          </cell>
        </row>
        <row r="9893">
          <cell r="K9893">
            <v>-4.6127981201285126E-2</v>
          </cell>
          <cell r="S9893">
            <v>40</v>
          </cell>
        </row>
        <row r="9894">
          <cell r="K9894">
            <v>2.3604543157074351</v>
          </cell>
          <cell r="S9894">
            <v>40</v>
          </cell>
        </row>
        <row r="9895">
          <cell r="K9895">
            <v>6.7374124963624613</v>
          </cell>
          <cell r="S9895">
            <v>40</v>
          </cell>
        </row>
        <row r="9896">
          <cell r="K9896">
            <v>-1.8814358556176429</v>
          </cell>
          <cell r="S9896">
            <v>40</v>
          </cell>
        </row>
        <row r="9897">
          <cell r="K9897">
            <v>5.91259745013223</v>
          </cell>
          <cell r="S9897">
            <v>40</v>
          </cell>
        </row>
        <row r="9898">
          <cell r="K9898">
            <v>6.769464061881485</v>
          </cell>
          <cell r="S9898">
            <v>40</v>
          </cell>
        </row>
        <row r="9899">
          <cell r="K9899">
            <v>1.3639385482577262</v>
          </cell>
          <cell r="S9899">
            <v>40</v>
          </cell>
        </row>
        <row r="9900">
          <cell r="K9900">
            <v>-1.6470072699203016</v>
          </cell>
          <cell r="S9900">
            <v>40</v>
          </cell>
        </row>
        <row r="9901">
          <cell r="K9901">
            <v>3.6986555785591708</v>
          </cell>
          <cell r="S9901">
            <v>40</v>
          </cell>
        </row>
        <row r="9902">
          <cell r="K9902">
            <v>9.6997485784918666E-3</v>
          </cell>
          <cell r="S9902">
            <v>40</v>
          </cell>
        </row>
        <row r="9903">
          <cell r="K9903">
            <v>0.97091487684864375</v>
          </cell>
          <cell r="S9903">
            <v>40</v>
          </cell>
        </row>
        <row r="9904">
          <cell r="K9904">
            <v>4.6644917645907871</v>
          </cell>
          <cell r="S9904">
            <v>40</v>
          </cell>
        </row>
        <row r="9905">
          <cell r="K9905">
            <v>6.092609420497765</v>
          </cell>
          <cell r="S9905">
            <v>40</v>
          </cell>
        </row>
        <row r="9906">
          <cell r="K9906">
            <v>1.1354397531906055</v>
          </cell>
          <cell r="S9906">
            <v>40</v>
          </cell>
        </row>
        <row r="9907">
          <cell r="K9907">
            <v>0.4998246265450968</v>
          </cell>
          <cell r="S9907">
            <v>40</v>
          </cell>
        </row>
        <row r="9908">
          <cell r="K9908">
            <v>9.4742526346193845</v>
          </cell>
          <cell r="S9908">
            <v>40</v>
          </cell>
        </row>
        <row r="9909">
          <cell r="K9909">
            <v>78.470192284448217</v>
          </cell>
          <cell r="S9909">
            <v>40</v>
          </cell>
        </row>
        <row r="9910">
          <cell r="K9910">
            <v>12.874660242192846</v>
          </cell>
          <cell r="S9910">
            <v>40</v>
          </cell>
        </row>
        <row r="9911">
          <cell r="K9911">
            <v>9.868133576380524</v>
          </cell>
          <cell r="S9911">
            <v>40</v>
          </cell>
        </row>
        <row r="9912">
          <cell r="K9912">
            <v>14.65588956197719</v>
          </cell>
          <cell r="S9912">
            <v>40</v>
          </cell>
        </row>
        <row r="9913">
          <cell r="K9913">
            <v>-8.8690170257431228E-2</v>
          </cell>
          <cell r="S9913">
            <v>40</v>
          </cell>
        </row>
        <row r="9914">
          <cell r="K9914">
            <v>-0.60523860160857124</v>
          </cell>
          <cell r="S9914">
            <v>40</v>
          </cell>
        </row>
        <row r="9915">
          <cell r="K9915">
            <v>3.82182733045709</v>
          </cell>
          <cell r="S9915">
            <v>40</v>
          </cell>
        </row>
        <row r="9916">
          <cell r="K9916">
            <v>1.94710644157158</v>
          </cell>
          <cell r="S9916">
            <v>40</v>
          </cell>
        </row>
        <row r="9917">
          <cell r="K9917">
            <v>-0.63364689857227008</v>
          </cell>
          <cell r="S9917">
            <v>40</v>
          </cell>
        </row>
        <row r="9918">
          <cell r="K9918">
            <v>-0.44052703699463719</v>
          </cell>
          <cell r="S9918">
            <v>40</v>
          </cell>
        </row>
        <row r="9919">
          <cell r="K9919">
            <v>-0.36254620943972848</v>
          </cell>
          <cell r="S9919">
            <v>40</v>
          </cell>
        </row>
        <row r="9920">
          <cell r="K9920">
            <v>0.56335113102707257</v>
          </cell>
          <cell r="S9920">
            <v>40</v>
          </cell>
        </row>
        <row r="9921">
          <cell r="K9921">
            <v>1.9610167084539925</v>
          </cell>
          <cell r="S9921">
            <v>40</v>
          </cell>
        </row>
        <row r="9922">
          <cell r="K9922">
            <v>2.0614384531259593</v>
          </cell>
          <cell r="S9922">
            <v>40</v>
          </cell>
        </row>
        <row r="9923">
          <cell r="K9923">
            <v>-0.68117213617027106</v>
          </cell>
          <cell r="S9923">
            <v>40</v>
          </cell>
        </row>
        <row r="9924">
          <cell r="K9924">
            <v>0.13551718978478444</v>
          </cell>
          <cell r="S9924">
            <v>40</v>
          </cell>
        </row>
        <row r="9925">
          <cell r="K9925">
            <v>3.5468049624996438</v>
          </cell>
          <cell r="S9925">
            <v>40</v>
          </cell>
        </row>
        <row r="9926">
          <cell r="K9926">
            <v>1.2194134513096688</v>
          </cell>
          <cell r="S9926">
            <v>40</v>
          </cell>
        </row>
        <row r="9927">
          <cell r="K9927">
            <v>10.123609501172361</v>
          </cell>
          <cell r="S9927">
            <v>40</v>
          </cell>
        </row>
        <row r="9928">
          <cell r="K9928">
            <v>83.072805999509683</v>
          </cell>
          <cell r="S9928">
            <v>40</v>
          </cell>
        </row>
        <row r="9929">
          <cell r="K9929">
            <v>20.932540155244482</v>
          </cell>
          <cell r="S9929">
            <v>40</v>
          </cell>
        </row>
        <row r="9930">
          <cell r="K9930">
            <v>8.259927983010483</v>
          </cell>
          <cell r="S9930">
            <v>40</v>
          </cell>
        </row>
        <row r="9931">
          <cell r="K9931">
            <v>9.9267411709769396E-2</v>
          </cell>
          <cell r="S9931">
            <v>40</v>
          </cell>
        </row>
        <row r="9932">
          <cell r="K9932">
            <v>101.30012357585129</v>
          </cell>
          <cell r="S9932">
            <v>40</v>
          </cell>
        </row>
        <row r="9933">
          <cell r="K9933">
            <v>5.4408153866583007</v>
          </cell>
          <cell r="S9933">
            <v>40</v>
          </cell>
        </row>
        <row r="9934">
          <cell r="K9934">
            <v>-0.46102099318271578</v>
          </cell>
          <cell r="S9934">
            <v>40</v>
          </cell>
        </row>
        <row r="9935">
          <cell r="K9935">
            <v>-0.38443643826448631</v>
          </cell>
          <cell r="S9935">
            <v>40</v>
          </cell>
        </row>
        <row r="9936">
          <cell r="K9936">
            <v>-0.82461389441970534</v>
          </cell>
          <cell r="S9936">
            <v>40</v>
          </cell>
        </row>
        <row r="9937">
          <cell r="K9937">
            <v>0.2336232120660551</v>
          </cell>
          <cell r="S9937">
            <v>40</v>
          </cell>
        </row>
        <row r="9938">
          <cell r="K9938">
            <v>-0.46714416488742977</v>
          </cell>
          <cell r="S9938">
            <v>40</v>
          </cell>
        </row>
        <row r="9939">
          <cell r="K9939">
            <v>1.8351311808387036</v>
          </cell>
          <cell r="S9939">
            <v>40</v>
          </cell>
        </row>
        <row r="9940">
          <cell r="K9940">
            <v>2.1085678654971601E-2</v>
          </cell>
          <cell r="S9940">
            <v>40</v>
          </cell>
        </row>
        <row r="9941">
          <cell r="K9941">
            <v>-0.62797974612405438</v>
          </cell>
          <cell r="S9941">
            <v>40</v>
          </cell>
        </row>
        <row r="9942">
          <cell r="K9942">
            <v>-0.57943074581831988</v>
          </cell>
          <cell r="S9942">
            <v>40</v>
          </cell>
        </row>
        <row r="9943">
          <cell r="K9943">
            <v>-0.43952040750533894</v>
          </cell>
          <cell r="S9943">
            <v>40</v>
          </cell>
        </row>
        <row r="9944">
          <cell r="K9944">
            <v>5.0875726844932867</v>
          </cell>
          <cell r="S9944">
            <v>40</v>
          </cell>
        </row>
        <row r="9945">
          <cell r="K9945">
            <v>-0.38060146244991094</v>
          </cell>
          <cell r="S9945">
            <v>40</v>
          </cell>
        </row>
        <row r="9946">
          <cell r="K9946">
            <v>5.3522358646059143</v>
          </cell>
          <cell r="S9946">
            <v>40</v>
          </cell>
        </row>
        <row r="9947">
          <cell r="K9947">
            <v>0.55462412059406696</v>
          </cell>
          <cell r="S9947">
            <v>40</v>
          </cell>
        </row>
        <row r="9948">
          <cell r="K9948">
            <v>1.0060766329800281</v>
          </cell>
          <cell r="S9948">
            <v>40</v>
          </cell>
        </row>
        <row r="9949">
          <cell r="K9949">
            <v>2.0676971913874711</v>
          </cell>
          <cell r="S9949">
            <v>40</v>
          </cell>
        </row>
        <row r="9950">
          <cell r="K9950">
            <v>2.1791045438825356</v>
          </cell>
          <cell r="S9950">
            <v>40</v>
          </cell>
        </row>
        <row r="9951">
          <cell r="K9951">
            <v>2.1494256544602672</v>
          </cell>
          <cell r="S9951">
            <v>40</v>
          </cell>
        </row>
        <row r="9952">
          <cell r="K9952">
            <v>2.7839608009618773</v>
          </cell>
          <cell r="S9952">
            <v>40</v>
          </cell>
        </row>
        <row r="9953">
          <cell r="K9953">
            <v>-3.389532757727902E-4</v>
          </cell>
          <cell r="S9953">
            <v>40</v>
          </cell>
        </row>
        <row r="9954">
          <cell r="K9954">
            <v>0.12836166094270665</v>
          </cell>
          <cell r="S9954">
            <v>40</v>
          </cell>
        </row>
        <row r="9955">
          <cell r="K9955">
            <v>-0.66669409759873455</v>
          </cell>
          <cell r="S9955">
            <v>40</v>
          </cell>
        </row>
        <row r="9956">
          <cell r="K9956">
            <v>-0.58616526404961311</v>
          </cell>
          <cell r="S9956">
            <v>40</v>
          </cell>
        </row>
        <row r="9957">
          <cell r="K9957">
            <v>-0.91137479581245207</v>
          </cell>
          <cell r="S9957">
            <v>40</v>
          </cell>
        </row>
        <row r="9958">
          <cell r="K9958">
            <v>1.2335171098824664</v>
          </cell>
          <cell r="S9958">
            <v>40</v>
          </cell>
        </row>
        <row r="9959">
          <cell r="K9959">
            <v>-3.7662764124501056</v>
          </cell>
          <cell r="S9959">
            <v>40</v>
          </cell>
        </row>
        <row r="9960">
          <cell r="K9960">
            <v>1.0140375388484089</v>
          </cell>
          <cell r="S9960">
            <v>40</v>
          </cell>
        </row>
        <row r="9961">
          <cell r="K9961">
            <v>10.434734438398609</v>
          </cell>
          <cell r="S9961">
            <v>40</v>
          </cell>
        </row>
        <row r="9962">
          <cell r="K9962">
            <v>3.4703151518160604</v>
          </cell>
          <cell r="S9962">
            <v>40</v>
          </cell>
        </row>
        <row r="9963">
          <cell r="K9963">
            <v>4.7529683061058687</v>
          </cell>
          <cell r="S9963">
            <v>40</v>
          </cell>
        </row>
        <row r="9964">
          <cell r="K9964">
            <v>1.4118233258349635</v>
          </cell>
          <cell r="S9964">
            <v>40</v>
          </cell>
        </row>
        <row r="9965">
          <cell r="K9965">
            <v>22.463993979168482</v>
          </cell>
          <cell r="S9965">
            <v>40</v>
          </cell>
        </row>
        <row r="9966">
          <cell r="K9966">
            <v>6.7877911149266925</v>
          </cell>
          <cell r="S9966">
            <v>40</v>
          </cell>
        </row>
        <row r="9967">
          <cell r="K9967">
            <v>73.750714649807833</v>
          </cell>
          <cell r="S9967">
            <v>40</v>
          </cell>
        </row>
        <row r="9968">
          <cell r="K9968">
            <v>-2.2112164513344577</v>
          </cell>
          <cell r="S9968">
            <v>40</v>
          </cell>
        </row>
        <row r="9969">
          <cell r="K9969">
            <v>1.9582967066658343</v>
          </cell>
          <cell r="S9969">
            <v>40</v>
          </cell>
        </row>
        <row r="9970">
          <cell r="K9970">
            <v>-2.2158326784090638</v>
          </cell>
          <cell r="S9970">
            <v>40</v>
          </cell>
        </row>
        <row r="9971">
          <cell r="K9971">
            <v>84.169351312706951</v>
          </cell>
          <cell r="S9971">
            <v>40</v>
          </cell>
        </row>
        <row r="9972">
          <cell r="K9972">
            <v>-2.2233633726313609</v>
          </cell>
          <cell r="S9972">
            <v>40</v>
          </cell>
        </row>
        <row r="9973">
          <cell r="K9973">
            <v>5.7036373810831087</v>
          </cell>
          <cell r="S9973">
            <v>40</v>
          </cell>
        </row>
        <row r="9974">
          <cell r="K9974">
            <v>-2.1928001586222519</v>
          </cell>
          <cell r="S9974">
            <v>40</v>
          </cell>
        </row>
        <row r="9975">
          <cell r="K9975">
            <v>5.606310406061743</v>
          </cell>
          <cell r="S9975">
            <v>40</v>
          </cell>
        </row>
        <row r="9976">
          <cell r="K9976">
            <v>-1.6643200238465541</v>
          </cell>
          <cell r="S9976">
            <v>40</v>
          </cell>
        </row>
        <row r="9977">
          <cell r="K9977">
            <v>-0.69978230316971957</v>
          </cell>
          <cell r="S9977">
            <v>40</v>
          </cell>
        </row>
        <row r="9978">
          <cell r="K9978">
            <v>7.6724515988089576E-2</v>
          </cell>
          <cell r="S9978">
            <v>40</v>
          </cell>
        </row>
        <row r="9979">
          <cell r="K9979">
            <v>7.6715936283541764E-4</v>
          </cell>
          <cell r="S9979">
            <v>40</v>
          </cell>
        </row>
        <row r="9980">
          <cell r="K9980">
            <v>0.86958292609918098</v>
          </cell>
          <cell r="S9980">
            <v>40</v>
          </cell>
        </row>
        <row r="9981">
          <cell r="K9981">
            <v>-0.49948204765367654</v>
          </cell>
          <cell r="S9981">
            <v>40</v>
          </cell>
        </row>
        <row r="9982">
          <cell r="K9982">
            <v>0.42037476436628174</v>
          </cell>
          <cell r="S9982">
            <v>40</v>
          </cell>
        </row>
        <row r="9983">
          <cell r="K9983">
            <v>0.52587591793504751</v>
          </cell>
          <cell r="S9983">
            <v>40</v>
          </cell>
        </row>
        <row r="9984">
          <cell r="K9984">
            <v>-0.64254711271386711</v>
          </cell>
          <cell r="S9984">
            <v>40</v>
          </cell>
        </row>
        <row r="9985">
          <cell r="K9985">
            <v>1.9196288114344393</v>
          </cell>
          <cell r="S9985">
            <v>40</v>
          </cell>
        </row>
        <row r="9986">
          <cell r="K9986">
            <v>-0.75770670178888389</v>
          </cell>
          <cell r="S9986">
            <v>40</v>
          </cell>
        </row>
        <row r="9987">
          <cell r="K9987">
            <v>-0.95916688598136368</v>
          </cell>
          <cell r="S9987">
            <v>40</v>
          </cell>
        </row>
        <row r="9988">
          <cell r="K9988">
            <v>0.17363896958513425</v>
          </cell>
          <cell r="S9988">
            <v>40</v>
          </cell>
        </row>
        <row r="9989">
          <cell r="K9989">
            <v>0.15091075106191049</v>
          </cell>
          <cell r="S9989">
            <v>40</v>
          </cell>
        </row>
        <row r="9990">
          <cell r="K9990">
            <v>-2.4992918086028442</v>
          </cell>
          <cell r="S9990">
            <v>40</v>
          </cell>
        </row>
        <row r="9991">
          <cell r="K9991">
            <v>0.83675890714116985</v>
          </cell>
          <cell r="S9991">
            <v>40</v>
          </cell>
        </row>
        <row r="9992">
          <cell r="K9992">
            <v>0.63109219841061603</v>
          </cell>
          <cell r="S9992">
            <v>40</v>
          </cell>
        </row>
        <row r="9993">
          <cell r="K9993">
            <v>1.263624447915912</v>
          </cell>
          <cell r="S9993">
            <v>40</v>
          </cell>
        </row>
        <row r="9994">
          <cell r="K9994">
            <v>-1.1984138900805605</v>
          </cell>
          <cell r="S9994">
            <v>40</v>
          </cell>
        </row>
        <row r="9995">
          <cell r="K9995">
            <v>1.3149384585700861</v>
          </cell>
          <cell r="S9995">
            <v>40</v>
          </cell>
        </row>
        <row r="9996">
          <cell r="K9996">
            <v>-1.0073478971498883E-3</v>
          </cell>
          <cell r="S9996">
            <v>40</v>
          </cell>
        </row>
        <row r="9997">
          <cell r="K9997">
            <v>-2.1375996928225314E-2</v>
          </cell>
          <cell r="S9997">
            <v>40</v>
          </cell>
        </row>
        <row r="9998">
          <cell r="K9998">
            <v>-0.86066569709615048</v>
          </cell>
          <cell r="S9998">
            <v>40</v>
          </cell>
        </row>
        <row r="9999">
          <cell r="K9999">
            <v>1.8994736037380985E-2</v>
          </cell>
          <cell r="S9999">
            <v>40</v>
          </cell>
        </row>
        <row r="10000">
          <cell r="K10000">
            <v>-2.7111700584873302</v>
          </cell>
          <cell r="S10000">
            <v>40</v>
          </cell>
        </row>
        <row r="10001">
          <cell r="K10001">
            <v>-0.73982012896347804</v>
          </cell>
          <cell r="S10001">
            <v>40</v>
          </cell>
        </row>
        <row r="10002">
          <cell r="K10002">
            <v>4.7822764938039111</v>
          </cell>
          <cell r="S10002">
            <v>40</v>
          </cell>
        </row>
        <row r="10003">
          <cell r="K10003">
            <v>5.6109506343465512</v>
          </cell>
          <cell r="S10003">
            <v>40</v>
          </cell>
        </row>
        <row r="10004">
          <cell r="K10004">
            <v>2.902440108538979</v>
          </cell>
          <cell r="S10004">
            <v>40</v>
          </cell>
        </row>
        <row r="10005">
          <cell r="K10005">
            <v>2.7524558963079753</v>
          </cell>
          <cell r="S10005">
            <v>40</v>
          </cell>
        </row>
        <row r="10006">
          <cell r="K10006">
            <v>3.1204818909865706</v>
          </cell>
          <cell r="S10006">
            <v>40</v>
          </cell>
        </row>
        <row r="10007">
          <cell r="K10007">
            <v>-0.71037331046065721</v>
          </cell>
          <cell r="S10007">
            <v>40</v>
          </cell>
        </row>
        <row r="10008">
          <cell r="K10008">
            <v>-4.1620973353402854E-2</v>
          </cell>
          <cell r="S10008">
            <v>40</v>
          </cell>
        </row>
        <row r="10009">
          <cell r="K10009">
            <v>2.399366878813546</v>
          </cell>
          <cell r="S10009">
            <v>40</v>
          </cell>
        </row>
        <row r="10010">
          <cell r="K10010">
            <v>-0.61906757514301358</v>
          </cell>
          <cell r="S10010">
            <v>40</v>
          </cell>
        </row>
        <row r="10011">
          <cell r="K10011">
            <v>-0.50945677312945359</v>
          </cell>
          <cell r="S10011">
            <v>40</v>
          </cell>
        </row>
        <row r="10012">
          <cell r="K10012">
            <v>-0.44335391790316825</v>
          </cell>
          <cell r="S10012">
            <v>40</v>
          </cell>
        </row>
        <row r="10013">
          <cell r="K10013">
            <v>-0.45681374957082033</v>
          </cell>
          <cell r="S10013">
            <v>40</v>
          </cell>
        </row>
        <row r="10014">
          <cell r="K10014">
            <v>120.1520672453271</v>
          </cell>
          <cell r="S10014">
            <v>40</v>
          </cell>
        </row>
        <row r="10015">
          <cell r="K10015">
            <v>-6.6427615020407723E-3</v>
          </cell>
          <cell r="S10015">
            <v>40</v>
          </cell>
        </row>
        <row r="10016">
          <cell r="K10016">
            <v>5.8964370203603638</v>
          </cell>
          <cell r="S10016">
            <v>40</v>
          </cell>
        </row>
        <row r="10017">
          <cell r="K10017">
            <v>1.2024153335757628E-2</v>
          </cell>
          <cell r="S10017">
            <v>40</v>
          </cell>
        </row>
        <row r="10018">
          <cell r="K10018">
            <v>-1.2181434360434926</v>
          </cell>
          <cell r="S10018">
            <v>40</v>
          </cell>
        </row>
        <row r="10019">
          <cell r="K10019">
            <v>-0.89715547662338802</v>
          </cell>
          <cell r="S10019">
            <v>40</v>
          </cell>
        </row>
        <row r="10020">
          <cell r="K10020">
            <v>-0.76714167079974804</v>
          </cell>
          <cell r="S10020">
            <v>40</v>
          </cell>
        </row>
        <row r="10021">
          <cell r="K10021">
            <v>-1.9478126238109197E-2</v>
          </cell>
          <cell r="S10021">
            <v>40</v>
          </cell>
        </row>
        <row r="10022">
          <cell r="K10022">
            <v>0.41494126289876537</v>
          </cell>
          <cell r="S10022">
            <v>40</v>
          </cell>
        </row>
        <row r="10023">
          <cell r="K10023">
            <v>0.36841751908603149</v>
          </cell>
          <cell r="S10023">
            <v>40</v>
          </cell>
        </row>
        <row r="10024">
          <cell r="K10024">
            <v>0.34233918755920117</v>
          </cell>
          <cell r="S10024">
            <v>40</v>
          </cell>
        </row>
        <row r="10025">
          <cell r="K10025">
            <v>0.97159871449429469</v>
          </cell>
          <cell r="S10025">
            <v>40</v>
          </cell>
        </row>
        <row r="10026">
          <cell r="K10026">
            <v>1.1943000497796759</v>
          </cell>
          <cell r="S10026">
            <v>40</v>
          </cell>
        </row>
        <row r="10027">
          <cell r="K10027">
            <v>1.8461436548426886</v>
          </cell>
          <cell r="S10027">
            <v>40</v>
          </cell>
        </row>
        <row r="10028">
          <cell r="K10028">
            <v>-0.71243500990319542</v>
          </cell>
          <cell r="S10028">
            <v>40</v>
          </cell>
        </row>
        <row r="10029">
          <cell r="K10029">
            <v>0.41500301549920743</v>
          </cell>
          <cell r="S10029">
            <v>40</v>
          </cell>
        </row>
        <row r="10030">
          <cell r="K10030">
            <v>0.5453541841749473</v>
          </cell>
          <cell r="S10030">
            <v>40</v>
          </cell>
        </row>
        <row r="10031">
          <cell r="K10031">
            <v>-0.61842356081923622</v>
          </cell>
          <cell r="S10031">
            <v>40</v>
          </cell>
        </row>
        <row r="10032">
          <cell r="K10032">
            <v>0.237214286124937</v>
          </cell>
          <cell r="S10032">
            <v>40</v>
          </cell>
        </row>
        <row r="10033">
          <cell r="K10033">
            <v>-0.42624291002142661</v>
          </cell>
          <cell r="S10033">
            <v>40</v>
          </cell>
        </row>
        <row r="10034">
          <cell r="K10034">
            <v>73.475412336576753</v>
          </cell>
          <cell r="S10034">
            <v>40</v>
          </cell>
        </row>
        <row r="10035">
          <cell r="K10035">
            <v>2.6615369311885151</v>
          </cell>
          <cell r="S10035">
            <v>40</v>
          </cell>
        </row>
        <row r="10036">
          <cell r="K10036">
            <v>16.063520395965192</v>
          </cell>
          <cell r="S10036">
            <v>40</v>
          </cell>
        </row>
        <row r="10037">
          <cell r="K10037">
            <v>7.4937820882128817E-2</v>
          </cell>
          <cell r="S10037">
            <v>40</v>
          </cell>
        </row>
        <row r="10038">
          <cell r="K10038">
            <v>8.1947844217365538E-3</v>
          </cell>
          <cell r="S10038">
            <v>40</v>
          </cell>
        </row>
        <row r="10039">
          <cell r="K10039">
            <v>-0.72002710250718349</v>
          </cell>
          <cell r="S10039">
            <v>40</v>
          </cell>
        </row>
        <row r="10040">
          <cell r="K10040">
            <v>-0.85494410599217963</v>
          </cell>
          <cell r="S10040">
            <v>40</v>
          </cell>
        </row>
        <row r="10041">
          <cell r="K10041">
            <v>-0.74996365272142318</v>
          </cell>
          <cell r="S10041">
            <v>40</v>
          </cell>
        </row>
        <row r="10042">
          <cell r="K10042">
            <v>-0.15219747202626907</v>
          </cell>
          <cell r="S10042">
            <v>40</v>
          </cell>
        </row>
        <row r="10043">
          <cell r="K10043">
            <v>-0.86192609779051288</v>
          </cell>
          <cell r="S10043">
            <v>40</v>
          </cell>
        </row>
        <row r="10044">
          <cell r="K10044">
            <v>1.0751850767243145</v>
          </cell>
          <cell r="S10044">
            <v>40</v>
          </cell>
        </row>
        <row r="10045">
          <cell r="K10045">
            <v>-2.0699244488044197</v>
          </cell>
          <cell r="S10045">
            <v>40</v>
          </cell>
        </row>
        <row r="10046">
          <cell r="K10046">
            <v>0.93072930888035865</v>
          </cell>
          <cell r="S10046">
            <v>40</v>
          </cell>
        </row>
        <row r="10047">
          <cell r="K10047">
            <v>0.83370878448527208</v>
          </cell>
          <cell r="S10047">
            <v>40</v>
          </cell>
        </row>
        <row r="10048">
          <cell r="K10048">
            <v>1.75597884871756</v>
          </cell>
          <cell r="S10048">
            <v>40</v>
          </cell>
        </row>
        <row r="10049">
          <cell r="K10049">
            <v>-0.495635499577189</v>
          </cell>
          <cell r="S10049">
            <v>40</v>
          </cell>
        </row>
        <row r="10050">
          <cell r="K10050">
            <v>0.75320606081759445</v>
          </cell>
          <cell r="S10050">
            <v>40</v>
          </cell>
        </row>
        <row r="10051">
          <cell r="K10051">
            <v>0.57810794909761654</v>
          </cell>
          <cell r="S10051">
            <v>40</v>
          </cell>
        </row>
        <row r="10052">
          <cell r="K10052">
            <v>-0.60006612384365421</v>
          </cell>
          <cell r="S10052">
            <v>40</v>
          </cell>
        </row>
        <row r="10053">
          <cell r="K10053">
            <v>-0.51353031082324152</v>
          </cell>
          <cell r="S10053">
            <v>40</v>
          </cell>
        </row>
        <row r="10054">
          <cell r="K10054">
            <v>0.15018322106169474</v>
          </cell>
          <cell r="S10054">
            <v>40</v>
          </cell>
        </row>
        <row r="10055">
          <cell r="K10055">
            <v>4.3132370935844486</v>
          </cell>
          <cell r="S10055">
            <v>40</v>
          </cell>
        </row>
        <row r="10056">
          <cell r="K10056">
            <v>4.1709960208676309</v>
          </cell>
          <cell r="S10056">
            <v>40</v>
          </cell>
        </row>
        <row r="10057">
          <cell r="K10057">
            <v>9.6601235000728867</v>
          </cell>
          <cell r="S10057">
            <v>40</v>
          </cell>
        </row>
        <row r="10058">
          <cell r="K10058">
            <v>84.996338022564061</v>
          </cell>
          <cell r="S10058">
            <v>40</v>
          </cell>
        </row>
        <row r="10059">
          <cell r="K10059">
            <v>-0.7414061693942513</v>
          </cell>
          <cell r="S10059">
            <v>40</v>
          </cell>
        </row>
        <row r="10060">
          <cell r="K10060">
            <v>-0.98711437670209401</v>
          </cell>
          <cell r="S10060">
            <v>40</v>
          </cell>
        </row>
        <row r="10061">
          <cell r="K10061">
            <v>-0.88315567976642384</v>
          </cell>
          <cell r="S10061">
            <v>40</v>
          </cell>
        </row>
        <row r="10062">
          <cell r="K10062">
            <v>-0.78974392797803694</v>
          </cell>
          <cell r="S10062">
            <v>40</v>
          </cell>
        </row>
        <row r="10063">
          <cell r="K10063">
            <v>1.1070743498241498</v>
          </cell>
          <cell r="S10063">
            <v>40</v>
          </cell>
        </row>
        <row r="10064">
          <cell r="K10064">
            <v>-0.34635118842164292</v>
          </cell>
          <cell r="S10064">
            <v>40</v>
          </cell>
        </row>
        <row r="10065">
          <cell r="K10065">
            <v>-1.9081825498756808</v>
          </cell>
          <cell r="S10065">
            <v>40</v>
          </cell>
        </row>
        <row r="10066">
          <cell r="K10066">
            <v>-1.9558694901745317</v>
          </cell>
          <cell r="S10066">
            <v>40</v>
          </cell>
        </row>
        <row r="10067">
          <cell r="K10067">
            <v>0.9428986794022296</v>
          </cell>
          <cell r="S10067">
            <v>40</v>
          </cell>
        </row>
        <row r="10068">
          <cell r="K10068">
            <v>-0.84282834603034296</v>
          </cell>
          <cell r="S10068">
            <v>40</v>
          </cell>
        </row>
        <row r="10069">
          <cell r="K10069">
            <v>-0.73039093854201242</v>
          </cell>
          <cell r="S10069">
            <v>40</v>
          </cell>
        </row>
        <row r="10070">
          <cell r="K10070">
            <v>-0.41934895740523032</v>
          </cell>
          <cell r="S10070">
            <v>40</v>
          </cell>
        </row>
        <row r="10071">
          <cell r="K10071">
            <v>-0.14343556959354262</v>
          </cell>
          <cell r="S10071">
            <v>40</v>
          </cell>
        </row>
        <row r="10072">
          <cell r="K10072">
            <v>0.5769548414846748</v>
          </cell>
          <cell r="S10072">
            <v>40</v>
          </cell>
        </row>
        <row r="10073">
          <cell r="K10073">
            <v>120.19566429476217</v>
          </cell>
          <cell r="S10073">
            <v>40</v>
          </cell>
        </row>
        <row r="10074">
          <cell r="K10074">
            <v>124.64203710769885</v>
          </cell>
          <cell r="S10074">
            <v>40</v>
          </cell>
        </row>
        <row r="10075">
          <cell r="K10075">
            <v>69.587902796141307</v>
          </cell>
          <cell r="S10075">
            <v>40</v>
          </cell>
        </row>
        <row r="10076">
          <cell r="K10076">
            <v>11.747550918948946</v>
          </cell>
          <cell r="S10076">
            <v>40</v>
          </cell>
        </row>
        <row r="10077">
          <cell r="K10077">
            <v>78.42334171741804</v>
          </cell>
          <cell r="S10077">
            <v>40</v>
          </cell>
        </row>
        <row r="10078">
          <cell r="K10078">
            <v>9.4211316577032491</v>
          </cell>
          <cell r="S10078">
            <v>40</v>
          </cell>
        </row>
        <row r="10079">
          <cell r="K10079">
            <v>4.4041499882113699</v>
          </cell>
          <cell r="S10079">
            <v>40</v>
          </cell>
        </row>
        <row r="10080">
          <cell r="K10080">
            <v>154.45138261370806</v>
          </cell>
          <cell r="S10080">
            <v>40</v>
          </cell>
        </row>
        <row r="10081">
          <cell r="K10081">
            <v>6.296191390811999E-2</v>
          </cell>
          <cell r="S10081">
            <v>40</v>
          </cell>
        </row>
        <row r="10082">
          <cell r="K10082">
            <v>3.2322076504351149E-2</v>
          </cell>
          <cell r="S10082">
            <v>40</v>
          </cell>
        </row>
        <row r="10083">
          <cell r="K10083">
            <v>1.0582842605134251</v>
          </cell>
          <cell r="S10083">
            <v>40</v>
          </cell>
        </row>
        <row r="10084">
          <cell r="K10084">
            <v>-0.57220425004249165</v>
          </cell>
          <cell r="S10084">
            <v>40</v>
          </cell>
        </row>
        <row r="10085">
          <cell r="K10085">
            <v>-0.6148452459326178</v>
          </cell>
          <cell r="S10085">
            <v>40</v>
          </cell>
        </row>
        <row r="10086">
          <cell r="K10086">
            <v>-0.47224349370919816</v>
          </cell>
          <cell r="S10086">
            <v>40</v>
          </cell>
        </row>
        <row r="10087">
          <cell r="K10087">
            <v>-0.4576519294242179</v>
          </cell>
          <cell r="S10087">
            <v>40</v>
          </cell>
        </row>
        <row r="10088">
          <cell r="K10088">
            <v>-0.73564649103155244</v>
          </cell>
          <cell r="S10088">
            <v>40</v>
          </cell>
        </row>
        <row r="10089">
          <cell r="K10089">
            <v>2.5811329436480626</v>
          </cell>
          <cell r="S10089">
            <v>40</v>
          </cell>
        </row>
        <row r="10090">
          <cell r="K10090">
            <v>2.8318911592578835</v>
          </cell>
          <cell r="S10090">
            <v>40</v>
          </cell>
        </row>
        <row r="10091">
          <cell r="K10091">
            <v>-0.49857564601712961</v>
          </cell>
          <cell r="S10091">
            <v>40</v>
          </cell>
        </row>
        <row r="10092">
          <cell r="K10092">
            <v>-0.58341787870460338</v>
          </cell>
          <cell r="S10092">
            <v>40</v>
          </cell>
        </row>
        <row r="10093">
          <cell r="K10093">
            <v>-0.2391373102206899</v>
          </cell>
          <cell r="S10093">
            <v>40</v>
          </cell>
        </row>
        <row r="10094">
          <cell r="K10094">
            <v>1.2416274640583975</v>
          </cell>
          <cell r="S10094">
            <v>40</v>
          </cell>
        </row>
        <row r="10095">
          <cell r="K10095">
            <v>307.86814453764759</v>
          </cell>
          <cell r="S10095">
            <v>40</v>
          </cell>
        </row>
        <row r="10096">
          <cell r="K10096">
            <v>839.80624827912675</v>
          </cell>
          <cell r="S10096">
            <v>40</v>
          </cell>
        </row>
        <row r="10097">
          <cell r="K10097">
            <v>227.06875079068206</v>
          </cell>
          <cell r="S10097">
            <v>40</v>
          </cell>
        </row>
        <row r="10098">
          <cell r="K10098">
            <v>58.228671552589141</v>
          </cell>
          <cell r="S10098">
            <v>40</v>
          </cell>
        </row>
        <row r="10099">
          <cell r="K10099">
            <v>13.920594067469057</v>
          </cell>
          <cell r="S10099">
            <v>40</v>
          </cell>
        </row>
        <row r="10100">
          <cell r="K10100">
            <v>-0.17161810875099082</v>
          </cell>
          <cell r="S10100">
            <v>40</v>
          </cell>
        </row>
        <row r="10101">
          <cell r="K10101">
            <v>4061.3394587276089</v>
          </cell>
          <cell r="S10101">
            <v>40</v>
          </cell>
        </row>
        <row r="10102">
          <cell r="K10102">
            <v>-0.13751683738783754</v>
          </cell>
          <cell r="S10102">
            <v>40</v>
          </cell>
        </row>
        <row r="10103">
          <cell r="K10103">
            <v>0.18454615809436728</v>
          </cell>
          <cell r="S10103">
            <v>40</v>
          </cell>
        </row>
        <row r="10104">
          <cell r="K10104">
            <v>-0.55495483785917188</v>
          </cell>
          <cell r="S10104">
            <v>40</v>
          </cell>
        </row>
        <row r="10105">
          <cell r="K10105">
            <v>0.99050309899311773</v>
          </cell>
          <cell r="S10105">
            <v>40</v>
          </cell>
        </row>
        <row r="10106">
          <cell r="K10106">
            <v>-0.77664212055085047</v>
          </cell>
          <cell r="S10106">
            <v>40</v>
          </cell>
        </row>
        <row r="10107">
          <cell r="K10107">
            <v>-0.57050974567492074</v>
          </cell>
          <cell r="S10107">
            <v>40</v>
          </cell>
        </row>
        <row r="10108">
          <cell r="K10108">
            <v>-0.50969829993846094</v>
          </cell>
          <cell r="S10108">
            <v>40</v>
          </cell>
        </row>
        <row r="10109">
          <cell r="K10109">
            <v>-0.59011637564360953</v>
          </cell>
          <cell r="S10109">
            <v>40</v>
          </cell>
        </row>
        <row r="10110">
          <cell r="K10110">
            <v>-0.5634990285256023</v>
          </cell>
          <cell r="S10110">
            <v>40</v>
          </cell>
        </row>
        <row r="10111">
          <cell r="K10111">
            <v>-0.46273722089043823</v>
          </cell>
          <cell r="S10111">
            <v>40</v>
          </cell>
        </row>
        <row r="10112">
          <cell r="K10112">
            <v>-0.43251743392159869</v>
          </cell>
          <cell r="S10112">
            <v>40</v>
          </cell>
        </row>
        <row r="10113">
          <cell r="K10113">
            <v>0.15395776826607682</v>
          </cell>
          <cell r="S10113">
            <v>40</v>
          </cell>
        </row>
        <row r="10114">
          <cell r="K10114">
            <v>5.1206783014393267</v>
          </cell>
          <cell r="S10114">
            <v>40</v>
          </cell>
        </row>
        <row r="10115">
          <cell r="K10115">
            <v>-0.73114080574787321</v>
          </cell>
          <cell r="S10115">
            <v>40</v>
          </cell>
        </row>
        <row r="10116">
          <cell r="K10116">
            <v>-0.70719521519318762</v>
          </cell>
          <cell r="S10116">
            <v>40</v>
          </cell>
        </row>
        <row r="10117">
          <cell r="K10117">
            <v>2.6140005599939173</v>
          </cell>
          <cell r="S10117">
            <v>40</v>
          </cell>
        </row>
        <row r="10118">
          <cell r="K10118">
            <v>3.1279988525330169</v>
          </cell>
          <cell r="S10118">
            <v>40</v>
          </cell>
        </row>
        <row r="10119">
          <cell r="K10119">
            <v>2.8107440301608491</v>
          </cell>
          <cell r="S10119">
            <v>40</v>
          </cell>
        </row>
        <row r="10120">
          <cell r="K10120">
            <v>3.3494522036697769</v>
          </cell>
          <cell r="S10120">
            <v>40</v>
          </cell>
        </row>
        <row r="10121">
          <cell r="K10121">
            <v>-0.35862628515914802</v>
          </cell>
          <cell r="S10121">
            <v>40</v>
          </cell>
        </row>
        <row r="10122">
          <cell r="K10122">
            <v>-0.37990575332047566</v>
          </cell>
          <cell r="S10122">
            <v>40</v>
          </cell>
        </row>
        <row r="10123">
          <cell r="K10123">
            <v>-0.93172357403830108</v>
          </cell>
          <cell r="S10123">
            <v>40</v>
          </cell>
        </row>
        <row r="10124">
          <cell r="K10124">
            <v>0.4332929802793305</v>
          </cell>
          <cell r="S10124">
            <v>40</v>
          </cell>
        </row>
        <row r="10125">
          <cell r="K10125">
            <v>-0.14417571723971104</v>
          </cell>
          <cell r="S10125">
            <v>40</v>
          </cell>
        </row>
        <row r="10126">
          <cell r="K10126">
            <v>-1.388246856274187</v>
          </cell>
          <cell r="S10126">
            <v>40</v>
          </cell>
        </row>
        <row r="10127">
          <cell r="K10127">
            <v>59.752682761031544</v>
          </cell>
          <cell r="S10127">
            <v>40</v>
          </cell>
        </row>
        <row r="10128">
          <cell r="K10128">
            <v>0.96718150235566558</v>
          </cell>
          <cell r="S10128">
            <v>40</v>
          </cell>
        </row>
        <row r="10129">
          <cell r="K10129">
            <v>5.348299710733615</v>
          </cell>
          <cell r="S10129">
            <v>40</v>
          </cell>
        </row>
        <row r="10130">
          <cell r="K10130">
            <v>2.8507357850428896</v>
          </cell>
          <cell r="S10130">
            <v>40</v>
          </cell>
        </row>
        <row r="10131">
          <cell r="K10131">
            <v>7.7891266571023667</v>
          </cell>
          <cell r="S10131">
            <v>40</v>
          </cell>
        </row>
        <row r="10132">
          <cell r="K10132">
            <v>0.75036119958611447</v>
          </cell>
          <cell r="S10132">
            <v>40</v>
          </cell>
        </row>
        <row r="10133">
          <cell r="K10133">
            <v>96.960035491546165</v>
          </cell>
          <cell r="S10133">
            <v>40</v>
          </cell>
        </row>
        <row r="10134">
          <cell r="K10134">
            <v>6.6341612000118015</v>
          </cell>
          <cell r="S10134">
            <v>40</v>
          </cell>
        </row>
        <row r="10135">
          <cell r="K10135">
            <v>-0.16980669366426845</v>
          </cell>
          <cell r="S10135">
            <v>40</v>
          </cell>
        </row>
        <row r="10136">
          <cell r="K10136">
            <v>-2.4150579685433278</v>
          </cell>
          <cell r="S10136">
            <v>40</v>
          </cell>
        </row>
        <row r="10137">
          <cell r="K10137">
            <v>78.407753721549938</v>
          </cell>
          <cell r="S10137">
            <v>40</v>
          </cell>
        </row>
        <row r="10138">
          <cell r="K10138">
            <v>-2.0967124362074192</v>
          </cell>
          <cell r="S10138">
            <v>40</v>
          </cell>
        </row>
        <row r="10139">
          <cell r="K10139">
            <v>-0.17532611190971176</v>
          </cell>
          <cell r="S10139">
            <v>40</v>
          </cell>
        </row>
        <row r="10140">
          <cell r="K10140">
            <v>-2.5138102843993697</v>
          </cell>
          <cell r="S10140">
            <v>40</v>
          </cell>
        </row>
        <row r="10141">
          <cell r="K10141">
            <v>8.9286324079919392</v>
          </cell>
          <cell r="S10141">
            <v>40</v>
          </cell>
        </row>
        <row r="10142">
          <cell r="K10142">
            <v>-2.1196896018186466</v>
          </cell>
          <cell r="S10142">
            <v>40</v>
          </cell>
        </row>
        <row r="10143">
          <cell r="K10143">
            <v>-0.13998762478402962</v>
          </cell>
          <cell r="S10143">
            <v>40</v>
          </cell>
        </row>
        <row r="10144">
          <cell r="K10144">
            <v>-1.8366556136871528</v>
          </cell>
          <cell r="S10144">
            <v>40</v>
          </cell>
        </row>
        <row r="10145">
          <cell r="K10145">
            <v>-0.70618355297164725</v>
          </cell>
          <cell r="S10145">
            <v>40</v>
          </cell>
        </row>
        <row r="10146">
          <cell r="K10146">
            <v>1.3609101823550171E-3</v>
          </cell>
          <cell r="S10146">
            <v>40</v>
          </cell>
        </row>
        <row r="10147">
          <cell r="K10147">
            <v>0.46173995233110299</v>
          </cell>
          <cell r="S10147">
            <v>40</v>
          </cell>
        </row>
        <row r="10148">
          <cell r="K10148">
            <v>-0.63125982021992744</v>
          </cell>
          <cell r="S10148">
            <v>40</v>
          </cell>
        </row>
        <row r="10149">
          <cell r="K10149">
            <v>0.15651005725469833</v>
          </cell>
          <cell r="S10149">
            <v>40</v>
          </cell>
        </row>
        <row r="10150">
          <cell r="K10150">
            <v>0.14993329344136172</v>
          </cell>
          <cell r="S10150">
            <v>40</v>
          </cell>
        </row>
        <row r="10151">
          <cell r="K10151">
            <v>-0.73817542067230102</v>
          </cell>
          <cell r="S10151">
            <v>40</v>
          </cell>
        </row>
        <row r="10152">
          <cell r="K10152">
            <v>2.8094330506518816</v>
          </cell>
          <cell r="S10152">
            <v>40</v>
          </cell>
        </row>
        <row r="10153">
          <cell r="K10153">
            <v>3.4839030553887649</v>
          </cell>
          <cell r="S10153">
            <v>40</v>
          </cell>
        </row>
        <row r="10154">
          <cell r="K10154">
            <v>-2.9396936147565521E-5</v>
          </cell>
          <cell r="S10154">
            <v>40</v>
          </cell>
        </row>
        <row r="10155">
          <cell r="K10155">
            <v>-9.6167367359991859E-2</v>
          </cell>
          <cell r="S10155">
            <v>40</v>
          </cell>
        </row>
        <row r="10156">
          <cell r="K10156">
            <v>0.48932253149661536</v>
          </cell>
          <cell r="S10156">
            <v>40</v>
          </cell>
        </row>
        <row r="10157">
          <cell r="K10157">
            <v>-2.6261663597595131E-2</v>
          </cell>
          <cell r="S10157">
            <v>40</v>
          </cell>
        </row>
        <row r="10158">
          <cell r="K10158">
            <v>0.44525529972834516</v>
          </cell>
          <cell r="S10158">
            <v>40</v>
          </cell>
        </row>
        <row r="10159">
          <cell r="K10159">
            <v>32.077224744261542</v>
          </cell>
          <cell r="S10159">
            <v>40</v>
          </cell>
        </row>
        <row r="10160">
          <cell r="K10160">
            <v>-0.76836903478918328</v>
          </cell>
          <cell r="S10160">
            <v>40</v>
          </cell>
        </row>
        <row r="10161">
          <cell r="K10161">
            <v>1.1251868510958722</v>
          </cell>
          <cell r="S10161">
            <v>40</v>
          </cell>
        </row>
        <row r="10162">
          <cell r="K10162">
            <v>-1.004717496335068</v>
          </cell>
          <cell r="S10162">
            <v>40</v>
          </cell>
        </row>
        <row r="10163">
          <cell r="K10163">
            <v>1.283886717146578</v>
          </cell>
          <cell r="S10163">
            <v>40</v>
          </cell>
        </row>
        <row r="10164">
          <cell r="K10164">
            <v>-0.98952535650397699</v>
          </cell>
          <cell r="S10164">
            <v>40</v>
          </cell>
        </row>
        <row r="10165">
          <cell r="K10165">
            <v>-2.5915425284348838E-2</v>
          </cell>
          <cell r="S10165">
            <v>40</v>
          </cell>
        </row>
        <row r="10166">
          <cell r="K10166">
            <v>-0.85755744527449562</v>
          </cell>
          <cell r="S10166">
            <v>40</v>
          </cell>
        </row>
        <row r="10167">
          <cell r="K10167">
            <v>-0.73610314236303431</v>
          </cell>
          <cell r="S10167">
            <v>40</v>
          </cell>
        </row>
        <row r="10168">
          <cell r="K10168">
            <v>-0.64048087075152071</v>
          </cell>
          <cell r="S10168">
            <v>40</v>
          </cell>
        </row>
        <row r="10169">
          <cell r="K10169">
            <v>-0.77040417420595519</v>
          </cell>
          <cell r="S10169">
            <v>40</v>
          </cell>
        </row>
        <row r="10170">
          <cell r="K10170">
            <v>-0.67718269157846711</v>
          </cell>
          <cell r="S10170">
            <v>40</v>
          </cell>
        </row>
        <row r="10171">
          <cell r="K10171">
            <v>5.2929594873345689</v>
          </cell>
          <cell r="S10171">
            <v>40</v>
          </cell>
        </row>
        <row r="10172">
          <cell r="K10172">
            <v>-0.73522628608123153</v>
          </cell>
          <cell r="S10172">
            <v>40</v>
          </cell>
        </row>
        <row r="10173">
          <cell r="K10173">
            <v>-0.56975562823317638</v>
          </cell>
          <cell r="S10173">
            <v>40</v>
          </cell>
        </row>
        <row r="10174">
          <cell r="K10174">
            <v>2.6985362244891289</v>
          </cell>
          <cell r="S10174">
            <v>40</v>
          </cell>
        </row>
        <row r="10175">
          <cell r="K10175">
            <v>-0.93044435347646359</v>
          </cell>
          <cell r="S10175">
            <v>40</v>
          </cell>
        </row>
        <row r="10176">
          <cell r="K10176">
            <v>-1.0959581847095003</v>
          </cell>
          <cell r="S10176">
            <v>40</v>
          </cell>
        </row>
        <row r="10177">
          <cell r="K10177">
            <v>-0.34257546106431774</v>
          </cell>
          <cell r="S10177">
            <v>40</v>
          </cell>
        </row>
        <row r="10178">
          <cell r="K10178">
            <v>-0.66270742930333149</v>
          </cell>
          <cell r="S10178">
            <v>40</v>
          </cell>
        </row>
        <row r="10179">
          <cell r="K10179">
            <v>-0.53663470831823068</v>
          </cell>
          <cell r="S10179">
            <v>40</v>
          </cell>
        </row>
        <row r="10180">
          <cell r="K10180">
            <v>-0.4609743115961083</v>
          </cell>
          <cell r="S10180">
            <v>40</v>
          </cell>
        </row>
        <row r="10181">
          <cell r="K10181">
            <v>147.91757607313059</v>
          </cell>
          <cell r="S10181">
            <v>40</v>
          </cell>
        </row>
        <row r="10182">
          <cell r="K10182">
            <v>151.9257746560956</v>
          </cell>
          <cell r="S10182">
            <v>40</v>
          </cell>
        </row>
        <row r="10183">
          <cell r="K10183">
            <v>135.35940866212701</v>
          </cell>
          <cell r="S10183">
            <v>40</v>
          </cell>
        </row>
        <row r="10184">
          <cell r="K10184">
            <v>10.502717165371866</v>
          </cell>
          <cell r="S10184">
            <v>40</v>
          </cell>
        </row>
        <row r="10185">
          <cell r="K10185">
            <v>34.756417858683847</v>
          </cell>
          <cell r="S10185">
            <v>40</v>
          </cell>
        </row>
        <row r="10186">
          <cell r="K10186">
            <v>34.600433191855345</v>
          </cell>
          <cell r="S10186">
            <v>40</v>
          </cell>
        </row>
        <row r="10187">
          <cell r="K10187">
            <v>-0.90003433606040317</v>
          </cell>
          <cell r="S10187">
            <v>40</v>
          </cell>
        </row>
        <row r="10188">
          <cell r="K10188">
            <v>-1.3988378315717263</v>
          </cell>
          <cell r="S10188">
            <v>40</v>
          </cell>
        </row>
        <row r="10189">
          <cell r="K10189">
            <v>1.1173035538517986</v>
          </cell>
          <cell r="S10189">
            <v>40</v>
          </cell>
        </row>
        <row r="10190">
          <cell r="K10190">
            <v>0.23265024916510393</v>
          </cell>
          <cell r="S10190">
            <v>40</v>
          </cell>
        </row>
        <row r="10191">
          <cell r="K10191">
            <v>0.76962694502430062</v>
          </cell>
          <cell r="S10191">
            <v>40</v>
          </cell>
        </row>
        <row r="10192">
          <cell r="K10192">
            <v>-0.77862055451961787</v>
          </cell>
          <cell r="S10192">
            <v>40</v>
          </cell>
        </row>
        <row r="10193">
          <cell r="K10193">
            <v>0.42840537761879932</v>
          </cell>
          <cell r="S10193">
            <v>40</v>
          </cell>
        </row>
        <row r="10194">
          <cell r="K10194">
            <v>0.43564581738646752</v>
          </cell>
          <cell r="S10194">
            <v>40</v>
          </cell>
        </row>
        <row r="10195">
          <cell r="K10195">
            <v>1.0619253406504698</v>
          </cell>
          <cell r="S10195">
            <v>40</v>
          </cell>
        </row>
        <row r="10196">
          <cell r="K10196">
            <v>-0.68806211863576383</v>
          </cell>
          <cell r="S10196">
            <v>40</v>
          </cell>
        </row>
        <row r="10197">
          <cell r="K10197">
            <v>1.1667960316757027</v>
          </cell>
          <cell r="S10197">
            <v>40</v>
          </cell>
        </row>
        <row r="10198">
          <cell r="K10198">
            <v>-0.20720505257862842</v>
          </cell>
          <cell r="S10198">
            <v>40</v>
          </cell>
        </row>
        <row r="10199">
          <cell r="K10199">
            <v>-0.67691972981014592</v>
          </cell>
          <cell r="S10199">
            <v>40</v>
          </cell>
        </row>
        <row r="10200">
          <cell r="K10200">
            <v>2.3812817592691418</v>
          </cell>
          <cell r="S10200">
            <v>40</v>
          </cell>
        </row>
        <row r="10201">
          <cell r="K10201">
            <v>89.017732498442044</v>
          </cell>
          <cell r="S10201">
            <v>40</v>
          </cell>
        </row>
        <row r="10202">
          <cell r="K10202">
            <v>110.84192491091657</v>
          </cell>
          <cell r="S10202">
            <v>40</v>
          </cell>
        </row>
        <row r="10203">
          <cell r="K10203">
            <v>5.7372386236327673</v>
          </cell>
          <cell r="S10203">
            <v>40</v>
          </cell>
        </row>
        <row r="10204">
          <cell r="K10204">
            <v>13.230761025081732</v>
          </cell>
          <cell r="S10204">
            <v>40</v>
          </cell>
        </row>
        <row r="10205">
          <cell r="K10205">
            <v>113.78460040699102</v>
          </cell>
          <cell r="S10205">
            <v>40</v>
          </cell>
        </row>
        <row r="10206">
          <cell r="K10206">
            <v>2.688401504171286E-2</v>
          </cell>
          <cell r="S10206">
            <v>40</v>
          </cell>
        </row>
        <row r="10207">
          <cell r="K10207">
            <v>1.8704309826411882E-2</v>
          </cell>
          <cell r="S10207">
            <v>40</v>
          </cell>
        </row>
        <row r="10208">
          <cell r="K10208">
            <v>-0.86059609241159984</v>
          </cell>
          <cell r="S10208">
            <v>40</v>
          </cell>
        </row>
        <row r="10209">
          <cell r="K10209">
            <v>-0.74730650956864386</v>
          </cell>
          <cell r="S10209">
            <v>40</v>
          </cell>
        </row>
        <row r="10210">
          <cell r="K10210">
            <v>0.75159694939746491</v>
          </cell>
          <cell r="S10210">
            <v>40</v>
          </cell>
        </row>
        <row r="10211">
          <cell r="K10211">
            <v>-0.87928671505904943</v>
          </cell>
          <cell r="S10211">
            <v>40</v>
          </cell>
        </row>
        <row r="10212">
          <cell r="K10212">
            <v>0.5652995388930474</v>
          </cell>
          <cell r="S10212">
            <v>40</v>
          </cell>
        </row>
        <row r="10213">
          <cell r="K10213">
            <v>-0.77680684242400189</v>
          </cell>
          <cell r="S10213">
            <v>40</v>
          </cell>
        </row>
        <row r="10214">
          <cell r="K10214">
            <v>0.8014666813718343</v>
          </cell>
          <cell r="S10214">
            <v>40</v>
          </cell>
        </row>
        <row r="10215">
          <cell r="K10215">
            <v>0.67436845369036458</v>
          </cell>
          <cell r="S10215">
            <v>40</v>
          </cell>
        </row>
        <row r="10216">
          <cell r="K10216">
            <v>1.1619440726439831</v>
          </cell>
          <cell r="S10216">
            <v>40</v>
          </cell>
        </row>
        <row r="10217">
          <cell r="K10217">
            <v>-0.3736624618278816</v>
          </cell>
          <cell r="S10217">
            <v>40</v>
          </cell>
        </row>
        <row r="10218">
          <cell r="K10218">
            <v>1.0666541096334585</v>
          </cell>
          <cell r="S10218">
            <v>40</v>
          </cell>
        </row>
        <row r="10219">
          <cell r="K10219">
            <v>-0.33872666804192486</v>
          </cell>
          <cell r="S10219">
            <v>40</v>
          </cell>
        </row>
        <row r="10220">
          <cell r="K10220">
            <v>1.9198763809437354</v>
          </cell>
          <cell r="S10220">
            <v>40</v>
          </cell>
        </row>
        <row r="10221">
          <cell r="K10221">
            <v>6.2216873948300986</v>
          </cell>
          <cell r="S10221">
            <v>40</v>
          </cell>
        </row>
        <row r="10222">
          <cell r="K10222">
            <v>2.9442256277454151</v>
          </cell>
          <cell r="S10222">
            <v>40</v>
          </cell>
        </row>
        <row r="10223">
          <cell r="K10223">
            <v>113.88046258994476</v>
          </cell>
          <cell r="S10223">
            <v>40</v>
          </cell>
        </row>
        <row r="10224">
          <cell r="K10224">
            <v>135.45444127343524</v>
          </cell>
          <cell r="S10224">
            <v>40</v>
          </cell>
        </row>
        <row r="10225">
          <cell r="K10225">
            <v>11.10578809704</v>
          </cell>
          <cell r="S10225">
            <v>40</v>
          </cell>
        </row>
        <row r="10226">
          <cell r="K10226">
            <v>12.867808309948565</v>
          </cell>
          <cell r="S10226">
            <v>40</v>
          </cell>
        </row>
        <row r="10227">
          <cell r="K10227">
            <v>25.531237420140858</v>
          </cell>
          <cell r="S10227">
            <v>40</v>
          </cell>
        </row>
        <row r="10228">
          <cell r="K10228">
            <v>-5.0506894191520713E-2</v>
          </cell>
          <cell r="S10228">
            <v>40</v>
          </cell>
        </row>
        <row r="10229">
          <cell r="K10229">
            <v>-0.18751319581677423</v>
          </cell>
          <cell r="S10229">
            <v>40</v>
          </cell>
        </row>
        <row r="10230">
          <cell r="K10230">
            <v>-0.23485957456688478</v>
          </cell>
          <cell r="S10230">
            <v>40</v>
          </cell>
        </row>
        <row r="10231">
          <cell r="K10231">
            <v>-0.24936711887678051</v>
          </cell>
          <cell r="S10231">
            <v>40</v>
          </cell>
        </row>
        <row r="10232">
          <cell r="K10232">
            <v>-1.1086554598464335</v>
          </cell>
          <cell r="S10232">
            <v>40</v>
          </cell>
        </row>
        <row r="10233">
          <cell r="K10233">
            <v>0.37719543115834286</v>
          </cell>
          <cell r="S10233">
            <v>40</v>
          </cell>
        </row>
        <row r="10234">
          <cell r="K10234">
            <v>-1.8904984791961523</v>
          </cell>
          <cell r="S10234">
            <v>40</v>
          </cell>
        </row>
        <row r="10235">
          <cell r="K10235">
            <v>-0.97898048421184369</v>
          </cell>
          <cell r="S10235">
            <v>40</v>
          </cell>
        </row>
        <row r="10236">
          <cell r="K10236">
            <v>-0.16564282402510541</v>
          </cell>
          <cell r="S10236">
            <v>40</v>
          </cell>
        </row>
        <row r="10237">
          <cell r="K10237">
            <v>0.51291540992155582</v>
          </cell>
          <cell r="S10237">
            <v>40</v>
          </cell>
        </row>
        <row r="10238">
          <cell r="K10238">
            <v>-0.34777537272139986</v>
          </cell>
          <cell r="S10238">
            <v>40</v>
          </cell>
        </row>
        <row r="10239">
          <cell r="K10239">
            <v>-0.2599610257501716</v>
          </cell>
          <cell r="S10239">
            <v>40</v>
          </cell>
        </row>
        <row r="10240">
          <cell r="K10240">
            <v>-0.71205354166783574</v>
          </cell>
          <cell r="S10240">
            <v>40</v>
          </cell>
        </row>
        <row r="10241">
          <cell r="K10241">
            <v>7.8959964835438559</v>
          </cell>
          <cell r="S10241">
            <v>40</v>
          </cell>
        </row>
        <row r="10242">
          <cell r="K10242">
            <v>-9.3806418100753755E-2</v>
          </cell>
          <cell r="S10242">
            <v>40</v>
          </cell>
        </row>
        <row r="10243">
          <cell r="K10243">
            <v>507.65867786926827</v>
          </cell>
          <cell r="S10243">
            <v>40</v>
          </cell>
        </row>
        <row r="10244">
          <cell r="K10244">
            <v>914.60854697054776</v>
          </cell>
          <cell r="S10244">
            <v>40</v>
          </cell>
        </row>
        <row r="10245">
          <cell r="K10245">
            <v>2537.9736106408564</v>
          </cell>
          <cell r="S10245">
            <v>40</v>
          </cell>
        </row>
        <row r="10246">
          <cell r="K10246">
            <v>7.3397269684688666</v>
          </cell>
          <cell r="S10246">
            <v>40</v>
          </cell>
        </row>
        <row r="10247">
          <cell r="K10247">
            <v>25.678218263518662</v>
          </cell>
          <cell r="S10247">
            <v>40</v>
          </cell>
        </row>
        <row r="10248">
          <cell r="K10248">
            <v>3.2162606036214944E-2</v>
          </cell>
          <cell r="S10248">
            <v>40</v>
          </cell>
        </row>
        <row r="10249">
          <cell r="K10249">
            <v>-4.4847906856595759E-2</v>
          </cell>
          <cell r="S10249">
            <v>40</v>
          </cell>
        </row>
        <row r="10250">
          <cell r="K10250">
            <v>0.19637417138877883</v>
          </cell>
          <cell r="S10250">
            <v>40</v>
          </cell>
        </row>
        <row r="10251">
          <cell r="K10251">
            <v>0.94306153912389523</v>
          </cell>
          <cell r="S10251">
            <v>40</v>
          </cell>
        </row>
        <row r="10252">
          <cell r="K10252">
            <v>0.44210263779673387</v>
          </cell>
          <cell r="S10252">
            <v>40</v>
          </cell>
        </row>
        <row r="10253">
          <cell r="K10253">
            <v>-0.58552703905364101</v>
          </cell>
          <cell r="S10253">
            <v>40</v>
          </cell>
        </row>
        <row r="10254">
          <cell r="K10254">
            <v>-0.43454366410803652</v>
          </cell>
          <cell r="S10254">
            <v>40</v>
          </cell>
        </row>
        <row r="10255">
          <cell r="K10255">
            <v>5.6285922332581002</v>
          </cell>
          <cell r="S10255">
            <v>40</v>
          </cell>
        </row>
        <row r="10256">
          <cell r="K10256">
            <v>-0.66867318046088586</v>
          </cell>
          <cell r="S10256">
            <v>40</v>
          </cell>
        </row>
        <row r="10257">
          <cell r="K10257">
            <v>1.9343193980414519</v>
          </cell>
          <cell r="S10257">
            <v>40</v>
          </cell>
        </row>
        <row r="10258">
          <cell r="K10258">
            <v>3.0048564009912293</v>
          </cell>
          <cell r="S10258">
            <v>40</v>
          </cell>
        </row>
        <row r="10259">
          <cell r="K10259">
            <v>-0.59070302364197702</v>
          </cell>
          <cell r="S10259">
            <v>40</v>
          </cell>
        </row>
        <row r="10260">
          <cell r="K10260">
            <v>-1.1052206951917676</v>
          </cell>
          <cell r="S10260">
            <v>40</v>
          </cell>
        </row>
        <row r="10261">
          <cell r="K10261">
            <v>-0.33434455687999104</v>
          </cell>
          <cell r="S10261">
            <v>40</v>
          </cell>
        </row>
        <row r="10262">
          <cell r="K10262">
            <v>125.25546696000093</v>
          </cell>
          <cell r="S10262">
            <v>40</v>
          </cell>
        </row>
        <row r="10263">
          <cell r="K10263">
            <v>9.5495427003056275</v>
          </cell>
          <cell r="S10263">
            <v>40</v>
          </cell>
        </row>
        <row r="10264">
          <cell r="K10264">
            <v>17.090352035062935</v>
          </cell>
          <cell r="S10264">
            <v>40</v>
          </cell>
        </row>
        <row r="10265">
          <cell r="K10265">
            <v>954.31509468544118</v>
          </cell>
          <cell r="S10265">
            <v>40</v>
          </cell>
        </row>
        <row r="10266">
          <cell r="K10266">
            <v>-0.20091391778138348</v>
          </cell>
          <cell r="S10266">
            <v>40</v>
          </cell>
        </row>
        <row r="10267">
          <cell r="K10267">
            <v>-0.16938899405788052</v>
          </cell>
          <cell r="S10267">
            <v>40</v>
          </cell>
        </row>
        <row r="10268">
          <cell r="K10268">
            <v>-0.16635337450076457</v>
          </cell>
          <cell r="S10268">
            <v>40</v>
          </cell>
        </row>
        <row r="10269">
          <cell r="K10269">
            <v>-0.15102642598951499</v>
          </cell>
          <cell r="S10269">
            <v>40</v>
          </cell>
        </row>
        <row r="10270">
          <cell r="K10270">
            <v>22.736757993161056</v>
          </cell>
          <cell r="S10270">
            <v>40</v>
          </cell>
        </row>
        <row r="10271">
          <cell r="K10271">
            <v>0.25426775850450928</v>
          </cell>
          <cell r="S10271">
            <v>40</v>
          </cell>
        </row>
        <row r="10272">
          <cell r="K10272">
            <v>-0.61921799515107023</v>
          </cell>
          <cell r="S10272">
            <v>40</v>
          </cell>
        </row>
        <row r="10273">
          <cell r="K10273">
            <v>1.2142909264186512</v>
          </cell>
          <cell r="S10273">
            <v>40</v>
          </cell>
        </row>
        <row r="10274">
          <cell r="K10274">
            <v>-0.65806497785657669</v>
          </cell>
          <cell r="S10274">
            <v>40</v>
          </cell>
        </row>
        <row r="10275">
          <cell r="K10275">
            <v>0.42976103003429311</v>
          </cell>
          <cell r="S10275">
            <v>40</v>
          </cell>
        </row>
        <row r="10276">
          <cell r="K10276">
            <v>-0.78943890704865383</v>
          </cell>
          <cell r="S10276">
            <v>40</v>
          </cell>
        </row>
        <row r="10277">
          <cell r="K10277">
            <v>-0.57216776238898936</v>
          </cell>
          <cell r="S10277">
            <v>40</v>
          </cell>
        </row>
        <row r="10278">
          <cell r="K10278">
            <v>-0.57386871607144441</v>
          </cell>
          <cell r="S10278">
            <v>40</v>
          </cell>
        </row>
        <row r="10279">
          <cell r="K10279">
            <v>-0.42582380478311144</v>
          </cell>
          <cell r="S10279">
            <v>40</v>
          </cell>
        </row>
        <row r="10280">
          <cell r="K10280">
            <v>5.1236389673192173</v>
          </cell>
          <cell r="S10280">
            <v>40</v>
          </cell>
        </row>
        <row r="10281">
          <cell r="K10281">
            <v>-0.40445227745890416</v>
          </cell>
          <cell r="S10281">
            <v>40</v>
          </cell>
        </row>
        <row r="10282">
          <cell r="K10282">
            <v>5.5326699717128811</v>
          </cell>
          <cell r="S10282">
            <v>40</v>
          </cell>
        </row>
        <row r="10283">
          <cell r="K10283">
            <v>-0.66876139858191153</v>
          </cell>
          <cell r="S10283">
            <v>40</v>
          </cell>
        </row>
        <row r="10284">
          <cell r="K10284">
            <v>-0.66258134089236942</v>
          </cell>
          <cell r="S10284">
            <v>40</v>
          </cell>
        </row>
        <row r="10285">
          <cell r="K10285">
            <v>1.4472497682056862</v>
          </cell>
          <cell r="S10285">
            <v>40</v>
          </cell>
        </row>
        <row r="10286">
          <cell r="K10286">
            <v>2.0100289413664809</v>
          </cell>
          <cell r="S10286">
            <v>40</v>
          </cell>
        </row>
        <row r="10287">
          <cell r="K10287">
            <v>2.7483891496884394</v>
          </cell>
          <cell r="S10287">
            <v>40</v>
          </cell>
        </row>
        <row r="10288">
          <cell r="K10288">
            <v>3.1845867986250838</v>
          </cell>
          <cell r="S10288">
            <v>40</v>
          </cell>
        </row>
        <row r="10289">
          <cell r="K10289">
            <v>-0.4994277871073271</v>
          </cell>
          <cell r="S10289">
            <v>40</v>
          </cell>
        </row>
        <row r="10290">
          <cell r="K10290">
            <v>-0.61431756086111178</v>
          </cell>
          <cell r="S10290">
            <v>40</v>
          </cell>
        </row>
        <row r="10291">
          <cell r="K10291">
            <v>0.77791290767301935</v>
          </cell>
          <cell r="S10291">
            <v>40</v>
          </cell>
        </row>
        <row r="10292">
          <cell r="K10292">
            <v>0.55939469857258162</v>
          </cell>
          <cell r="S10292">
            <v>40</v>
          </cell>
        </row>
        <row r="10293">
          <cell r="K10293">
            <v>-0.20015902772365746</v>
          </cell>
          <cell r="S10293">
            <v>40</v>
          </cell>
        </row>
        <row r="10294">
          <cell r="K10294">
            <v>-0.62001359402055689</v>
          </cell>
          <cell r="S10294">
            <v>40</v>
          </cell>
        </row>
        <row r="10295">
          <cell r="K10295">
            <v>1.2115873099658574</v>
          </cell>
          <cell r="S10295">
            <v>40</v>
          </cell>
        </row>
        <row r="10296">
          <cell r="K10296">
            <v>-0.75487853738252764</v>
          </cell>
          <cell r="S10296">
            <v>40</v>
          </cell>
        </row>
        <row r="10297">
          <cell r="K10297">
            <v>5.615045323942379</v>
          </cell>
          <cell r="S10297">
            <v>40</v>
          </cell>
        </row>
        <row r="10298">
          <cell r="K10298">
            <v>0.78298505940249064</v>
          </cell>
          <cell r="S10298">
            <v>40</v>
          </cell>
        </row>
        <row r="10299">
          <cell r="K10299">
            <v>10.141144421971237</v>
          </cell>
          <cell r="S10299">
            <v>40</v>
          </cell>
        </row>
        <row r="10300">
          <cell r="K10300">
            <v>11.269763725464982</v>
          </cell>
          <cell r="S10300">
            <v>40</v>
          </cell>
        </row>
        <row r="10301">
          <cell r="K10301">
            <v>632.79978502007805</v>
          </cell>
          <cell r="S10301">
            <v>40</v>
          </cell>
        </row>
        <row r="10302">
          <cell r="K10302">
            <v>1.14983894584083</v>
          </cell>
          <cell r="S10302">
            <v>40</v>
          </cell>
        </row>
        <row r="10303">
          <cell r="K10303">
            <v>-0.19161680652813248</v>
          </cell>
          <cell r="S10303">
            <v>40</v>
          </cell>
        </row>
        <row r="10304">
          <cell r="K10304">
            <v>4.0897220707910797</v>
          </cell>
          <cell r="S10304">
            <v>40</v>
          </cell>
        </row>
        <row r="10305">
          <cell r="K10305">
            <v>-0.17686277540687712</v>
          </cell>
          <cell r="S10305">
            <v>40</v>
          </cell>
        </row>
        <row r="10306">
          <cell r="K10306">
            <v>0.44675001964183303</v>
          </cell>
          <cell r="S10306">
            <v>40</v>
          </cell>
        </row>
        <row r="10307">
          <cell r="K10307">
            <v>-0.16229379627631682</v>
          </cell>
          <cell r="S10307">
            <v>40</v>
          </cell>
        </row>
        <row r="10308">
          <cell r="K10308">
            <v>8.9538150847229652</v>
          </cell>
          <cell r="S10308">
            <v>40</v>
          </cell>
        </row>
        <row r="10309">
          <cell r="K10309">
            <v>-0.176766217185202</v>
          </cell>
          <cell r="S10309">
            <v>40</v>
          </cell>
        </row>
        <row r="10310">
          <cell r="K10310">
            <v>0.35944315860279141</v>
          </cell>
          <cell r="S10310">
            <v>40</v>
          </cell>
        </row>
        <row r="10311">
          <cell r="K10311">
            <v>565.9183230985019</v>
          </cell>
          <cell r="S10311">
            <v>40</v>
          </cell>
        </row>
        <row r="10312">
          <cell r="K10312">
            <v>-1.7594934636983848</v>
          </cell>
          <cell r="S10312">
            <v>40</v>
          </cell>
        </row>
        <row r="10313">
          <cell r="K10313">
            <v>2.695527553716269E-2</v>
          </cell>
          <cell r="S10313">
            <v>40</v>
          </cell>
        </row>
        <row r="10314">
          <cell r="K10314">
            <v>-0.84349205026210961</v>
          </cell>
          <cell r="S10314">
            <v>40</v>
          </cell>
        </row>
        <row r="10315">
          <cell r="K10315">
            <v>8.2384184952478414E-4</v>
          </cell>
          <cell r="S10315">
            <v>40</v>
          </cell>
        </row>
        <row r="10316">
          <cell r="K10316">
            <v>0.97179374000213581</v>
          </cell>
          <cell r="S10316">
            <v>40</v>
          </cell>
        </row>
        <row r="10317">
          <cell r="K10317">
            <v>-0.45278139889038849</v>
          </cell>
          <cell r="S10317">
            <v>40</v>
          </cell>
        </row>
        <row r="10318">
          <cell r="K10318">
            <v>5.3154988531359351</v>
          </cell>
          <cell r="S10318">
            <v>40</v>
          </cell>
        </row>
        <row r="10319">
          <cell r="K10319">
            <v>-0.67018895269640066</v>
          </cell>
          <cell r="S10319">
            <v>40</v>
          </cell>
        </row>
        <row r="10320">
          <cell r="K10320">
            <v>1.3248274576417549</v>
          </cell>
          <cell r="S10320">
            <v>40</v>
          </cell>
        </row>
        <row r="10321">
          <cell r="K10321">
            <v>2.8208429912462853</v>
          </cell>
          <cell r="S10321">
            <v>40</v>
          </cell>
        </row>
        <row r="10322">
          <cell r="K10322">
            <v>0.96109185480964643</v>
          </cell>
          <cell r="S10322">
            <v>40</v>
          </cell>
        </row>
        <row r="10323">
          <cell r="K10323">
            <v>-0.72548570642812904</v>
          </cell>
          <cell r="S10323">
            <v>40</v>
          </cell>
        </row>
        <row r="10324">
          <cell r="K10324">
            <v>0.18667344821342932</v>
          </cell>
          <cell r="S10324">
            <v>40</v>
          </cell>
        </row>
        <row r="10325">
          <cell r="K10325">
            <v>-0.54297407536261433</v>
          </cell>
          <cell r="S10325">
            <v>40</v>
          </cell>
        </row>
        <row r="10326">
          <cell r="K10326">
            <v>0.44007868097389069</v>
          </cell>
          <cell r="S10326">
            <v>40</v>
          </cell>
        </row>
        <row r="10327">
          <cell r="K10327">
            <v>0.62661171470223975</v>
          </cell>
          <cell r="S10327">
            <v>40</v>
          </cell>
        </row>
        <row r="10328">
          <cell r="K10328">
            <v>-1.2112926149728739E-2</v>
          </cell>
          <cell r="S10328">
            <v>40</v>
          </cell>
        </row>
        <row r="10329">
          <cell r="K10329">
            <v>1.1586198814628801</v>
          </cell>
          <cell r="S10329">
            <v>40</v>
          </cell>
        </row>
        <row r="10330">
          <cell r="K10330">
            <v>0.89341741987771561</v>
          </cell>
          <cell r="S10330">
            <v>40</v>
          </cell>
        </row>
        <row r="10331">
          <cell r="K10331">
            <v>0.98428637626608806</v>
          </cell>
          <cell r="S10331">
            <v>40</v>
          </cell>
        </row>
        <row r="10332">
          <cell r="K10332">
            <v>-1.2765090125395515</v>
          </cell>
          <cell r="S10332">
            <v>40</v>
          </cell>
        </row>
        <row r="10333">
          <cell r="K10333">
            <v>-2.8244784703239149E-2</v>
          </cell>
          <cell r="S10333">
            <v>40</v>
          </cell>
        </row>
        <row r="10334">
          <cell r="K10334">
            <v>-0.83293248395948749</v>
          </cell>
          <cell r="S10334">
            <v>40</v>
          </cell>
        </row>
        <row r="10335">
          <cell r="K10335">
            <v>-0.659884123764365</v>
          </cell>
          <cell r="S10335">
            <v>40</v>
          </cell>
        </row>
        <row r="10336">
          <cell r="K10336">
            <v>-0.52709653188444749</v>
          </cell>
          <cell r="S10336">
            <v>40</v>
          </cell>
        </row>
        <row r="10337">
          <cell r="K10337">
            <v>-0.80616244327988273</v>
          </cell>
          <cell r="S10337">
            <v>40</v>
          </cell>
        </row>
        <row r="10338">
          <cell r="K10338">
            <v>-0.7033604194831452</v>
          </cell>
          <cell r="S10338">
            <v>40</v>
          </cell>
        </row>
        <row r="10339">
          <cell r="K10339">
            <v>5.2060780643084632</v>
          </cell>
          <cell r="S10339">
            <v>40</v>
          </cell>
        </row>
        <row r="10340">
          <cell r="K10340">
            <v>-0.69043804178049784</v>
          </cell>
          <cell r="S10340">
            <v>40</v>
          </cell>
        </row>
        <row r="10341">
          <cell r="K10341">
            <v>2.1972155169056737</v>
          </cell>
          <cell r="S10341">
            <v>40</v>
          </cell>
        </row>
        <row r="10342">
          <cell r="K10342">
            <v>3.2398518669074177</v>
          </cell>
          <cell r="S10342">
            <v>40</v>
          </cell>
        </row>
        <row r="10343">
          <cell r="K10343">
            <v>-1.1306910838159077</v>
          </cell>
          <cell r="S10343">
            <v>40</v>
          </cell>
        </row>
        <row r="10344">
          <cell r="K10344">
            <v>-0.47561582691593829</v>
          </cell>
          <cell r="S10344">
            <v>40</v>
          </cell>
        </row>
        <row r="10345">
          <cell r="K10345">
            <v>-0.97000448658011651</v>
          </cell>
          <cell r="S10345">
            <v>40</v>
          </cell>
        </row>
        <row r="10346">
          <cell r="K10346">
            <v>-0.68554256490028542</v>
          </cell>
          <cell r="S10346">
            <v>40</v>
          </cell>
        </row>
        <row r="10347">
          <cell r="K10347">
            <v>-0.51012972941805457</v>
          </cell>
          <cell r="S10347">
            <v>40</v>
          </cell>
        </row>
        <row r="10348">
          <cell r="K10348">
            <v>-0.40766222798506019</v>
          </cell>
          <cell r="S10348">
            <v>40</v>
          </cell>
        </row>
        <row r="10349">
          <cell r="K10349">
            <v>-0.51867171551407765</v>
          </cell>
          <cell r="S10349">
            <v>40</v>
          </cell>
        </row>
        <row r="10350">
          <cell r="K10350">
            <v>14.625792765207828</v>
          </cell>
          <cell r="S10350">
            <v>40</v>
          </cell>
        </row>
        <row r="10351">
          <cell r="K10351">
            <v>10.232534563622909</v>
          </cell>
          <cell r="S10351">
            <v>40</v>
          </cell>
        </row>
        <row r="10352">
          <cell r="K10352">
            <v>207.58329995622671</v>
          </cell>
          <cell r="S10352">
            <v>40</v>
          </cell>
        </row>
        <row r="10353">
          <cell r="K10353">
            <v>36.464075312498196</v>
          </cell>
          <cell r="S10353">
            <v>40</v>
          </cell>
        </row>
        <row r="10354">
          <cell r="K10354">
            <v>-1.8073049092237379</v>
          </cell>
          <cell r="S10354">
            <v>40</v>
          </cell>
        </row>
        <row r="10355">
          <cell r="K10355">
            <v>-0.85091236927667291</v>
          </cell>
          <cell r="S10355">
            <v>40</v>
          </cell>
        </row>
        <row r="10356">
          <cell r="K10356">
            <v>-0.40941051969421549</v>
          </cell>
          <cell r="S10356">
            <v>40</v>
          </cell>
        </row>
        <row r="10357">
          <cell r="K10357">
            <v>-0.55615086425355476</v>
          </cell>
          <cell r="S10357">
            <v>40</v>
          </cell>
        </row>
        <row r="10358">
          <cell r="K10358">
            <v>-0.87066585434034671</v>
          </cell>
          <cell r="S10358">
            <v>40</v>
          </cell>
        </row>
        <row r="10359">
          <cell r="K10359">
            <v>-2.1326864483540171</v>
          </cell>
          <cell r="S10359">
            <v>40</v>
          </cell>
        </row>
        <row r="10360">
          <cell r="K10360">
            <v>4.7377028848515277</v>
          </cell>
          <cell r="S10360">
            <v>40</v>
          </cell>
        </row>
        <row r="10361">
          <cell r="K10361">
            <v>1.6123624737139202</v>
          </cell>
          <cell r="S10361">
            <v>40</v>
          </cell>
        </row>
        <row r="10362">
          <cell r="K10362">
            <v>1.9323690535162581</v>
          </cell>
          <cell r="S10362">
            <v>40</v>
          </cell>
        </row>
        <row r="10363">
          <cell r="K10363">
            <v>2.6320534396658357</v>
          </cell>
          <cell r="S10363">
            <v>40</v>
          </cell>
        </row>
        <row r="10364">
          <cell r="K10364">
            <v>-3.2582462039872806E-2</v>
          </cell>
          <cell r="S10364">
            <v>40</v>
          </cell>
        </row>
        <row r="10365">
          <cell r="K10365">
            <v>-0.56942269262331824</v>
          </cell>
          <cell r="S10365">
            <v>40</v>
          </cell>
        </row>
        <row r="10366">
          <cell r="K10366">
            <v>-0.46404944202088438</v>
          </cell>
          <cell r="S10366">
            <v>40</v>
          </cell>
        </row>
        <row r="10367">
          <cell r="K10367">
            <v>-0.64041626180622602</v>
          </cell>
          <cell r="S10367">
            <v>40</v>
          </cell>
        </row>
        <row r="10368">
          <cell r="K10368">
            <v>113.87137194181228</v>
          </cell>
          <cell r="S10368">
            <v>40</v>
          </cell>
        </row>
        <row r="10369">
          <cell r="K10369">
            <v>-0.37684709494830448</v>
          </cell>
          <cell r="S10369">
            <v>40</v>
          </cell>
        </row>
        <row r="10370">
          <cell r="K10370">
            <v>8.0799284832072207</v>
          </cell>
          <cell r="S10370">
            <v>40</v>
          </cell>
        </row>
        <row r="10371">
          <cell r="K10371">
            <v>144.58133291933487</v>
          </cell>
          <cell r="S10371">
            <v>40</v>
          </cell>
        </row>
        <row r="10372">
          <cell r="K10372">
            <v>-7.745905061877098E-2</v>
          </cell>
          <cell r="S10372">
            <v>40</v>
          </cell>
        </row>
        <row r="10373">
          <cell r="K10373">
            <v>15.519902348424782</v>
          </cell>
          <cell r="S10373">
            <v>40</v>
          </cell>
        </row>
        <row r="10374">
          <cell r="K10374">
            <v>-3.2276079985371887E-2</v>
          </cell>
          <cell r="S10374">
            <v>40</v>
          </cell>
        </row>
        <row r="10375">
          <cell r="K10375">
            <v>-1.5658983889102269</v>
          </cell>
          <cell r="S10375">
            <v>40</v>
          </cell>
        </row>
        <row r="10376">
          <cell r="K10376">
            <v>-0.83609027416810222</v>
          </cell>
          <cell r="S10376">
            <v>40</v>
          </cell>
        </row>
        <row r="10377">
          <cell r="K10377">
            <v>-0.68201506805496348</v>
          </cell>
          <cell r="S10377">
            <v>40</v>
          </cell>
        </row>
        <row r="10378">
          <cell r="K10378">
            <v>-0.5867279923555645</v>
          </cell>
          <cell r="S10378">
            <v>40</v>
          </cell>
        </row>
        <row r="10379">
          <cell r="K10379">
            <v>-0.86495969435355391</v>
          </cell>
          <cell r="S10379">
            <v>40</v>
          </cell>
        </row>
        <row r="10380">
          <cell r="K10380">
            <v>-2.1073242198800997</v>
          </cell>
          <cell r="S10380">
            <v>40</v>
          </cell>
        </row>
        <row r="10381">
          <cell r="K10381">
            <v>4.8067392257541623</v>
          </cell>
          <cell r="S10381">
            <v>40</v>
          </cell>
        </row>
        <row r="10382">
          <cell r="K10382">
            <v>1.1198836833471446</v>
          </cell>
          <cell r="S10382">
            <v>40</v>
          </cell>
        </row>
        <row r="10383">
          <cell r="K10383">
            <v>2.107742945758285</v>
          </cell>
          <cell r="S10383">
            <v>40</v>
          </cell>
        </row>
        <row r="10384">
          <cell r="K10384">
            <v>2.7615529134321011</v>
          </cell>
          <cell r="S10384">
            <v>40</v>
          </cell>
        </row>
        <row r="10385">
          <cell r="K10385">
            <v>-0.1213137982276532</v>
          </cell>
          <cell r="S10385">
            <v>40</v>
          </cell>
        </row>
        <row r="10386">
          <cell r="K10386">
            <v>-0.54706322727129419</v>
          </cell>
          <cell r="S10386">
            <v>40</v>
          </cell>
        </row>
        <row r="10387">
          <cell r="K10387">
            <v>-0.46584531302881349</v>
          </cell>
          <cell r="S10387">
            <v>40</v>
          </cell>
        </row>
        <row r="10388">
          <cell r="K10388">
            <v>4.0482286463238193</v>
          </cell>
          <cell r="S10388">
            <v>40</v>
          </cell>
        </row>
        <row r="10389">
          <cell r="K10389">
            <v>96.71432858437133</v>
          </cell>
          <cell r="S10389">
            <v>40</v>
          </cell>
        </row>
        <row r="10390">
          <cell r="K10390">
            <v>-0.4221430663854796</v>
          </cell>
          <cell r="S10390">
            <v>40</v>
          </cell>
        </row>
        <row r="10391">
          <cell r="K10391">
            <v>6.5804214872156166</v>
          </cell>
          <cell r="S10391">
            <v>40</v>
          </cell>
        </row>
        <row r="10392">
          <cell r="K10392">
            <v>-7.1854181798985534E-2</v>
          </cell>
          <cell r="S10392">
            <v>40</v>
          </cell>
        </row>
        <row r="10393">
          <cell r="K10393">
            <v>121.94354125770923</v>
          </cell>
          <cell r="S10393">
            <v>40</v>
          </cell>
        </row>
        <row r="10394">
          <cell r="K10394">
            <v>145.90404569870174</v>
          </cell>
          <cell r="S10394">
            <v>40</v>
          </cell>
        </row>
        <row r="10395">
          <cell r="K10395">
            <v>-3.9317463223495108E-2</v>
          </cell>
          <cell r="S10395">
            <v>40</v>
          </cell>
        </row>
        <row r="10396">
          <cell r="K10396">
            <v>-1.6014314026755236</v>
          </cell>
          <cell r="S10396">
            <v>40</v>
          </cell>
        </row>
        <row r="10397">
          <cell r="K10397">
            <v>-0.51360698101776636</v>
          </cell>
          <cell r="S10397">
            <v>40</v>
          </cell>
        </row>
        <row r="10398">
          <cell r="K10398">
            <v>-0.5973465758382942</v>
          </cell>
          <cell r="S10398">
            <v>40</v>
          </cell>
        </row>
        <row r="10399">
          <cell r="K10399">
            <v>-0.16579073896040972</v>
          </cell>
          <cell r="S10399">
            <v>40</v>
          </cell>
        </row>
        <row r="10400">
          <cell r="K10400">
            <v>-1.9031480135124899</v>
          </cell>
          <cell r="S10400">
            <v>40</v>
          </cell>
        </row>
        <row r="10401">
          <cell r="K10401">
            <v>-1.9734798784209719</v>
          </cell>
          <cell r="S10401">
            <v>40</v>
          </cell>
        </row>
        <row r="10402">
          <cell r="K10402">
            <v>5.3035951894500117</v>
          </cell>
          <cell r="S10402">
            <v>40</v>
          </cell>
        </row>
        <row r="10403">
          <cell r="K10403">
            <v>-0.90625224864720422</v>
          </cell>
          <cell r="S10403">
            <v>40</v>
          </cell>
        </row>
        <row r="10404">
          <cell r="K10404">
            <v>-0.74373237819605997</v>
          </cell>
          <cell r="S10404">
            <v>40</v>
          </cell>
        </row>
        <row r="10405">
          <cell r="K10405">
            <v>3.7714474006185128</v>
          </cell>
          <cell r="S10405">
            <v>40</v>
          </cell>
        </row>
        <row r="10406">
          <cell r="K10406">
            <v>-0.35499640593823373</v>
          </cell>
          <cell r="S10406">
            <v>40</v>
          </cell>
        </row>
        <row r="10407">
          <cell r="K10407">
            <v>6.118808979387446E-2</v>
          </cell>
          <cell r="S10407">
            <v>40</v>
          </cell>
        </row>
        <row r="10408">
          <cell r="K10408">
            <v>-9.9825443486846396E-3</v>
          </cell>
          <cell r="S10408">
            <v>40</v>
          </cell>
        </row>
        <row r="10409">
          <cell r="K10409">
            <v>-0.62373187128563079</v>
          </cell>
          <cell r="S10409">
            <v>40</v>
          </cell>
        </row>
        <row r="10410">
          <cell r="K10410">
            <v>120.44099683068009</v>
          </cell>
          <cell r="S10410">
            <v>40</v>
          </cell>
        </row>
        <row r="10411">
          <cell r="K10411">
            <v>-0.21428941412620489</v>
          </cell>
          <cell r="S10411">
            <v>40</v>
          </cell>
        </row>
        <row r="10412">
          <cell r="K10412">
            <v>18.989084304364713</v>
          </cell>
          <cell r="S10412">
            <v>40</v>
          </cell>
        </row>
        <row r="10413">
          <cell r="K10413">
            <v>-0.44320959186406683</v>
          </cell>
          <cell r="S10413">
            <v>40</v>
          </cell>
        </row>
        <row r="10414">
          <cell r="K10414">
            <v>-0.37667298983989644</v>
          </cell>
          <cell r="S10414">
            <v>40</v>
          </cell>
        </row>
        <row r="10415">
          <cell r="K10415">
            <v>-9.6707654213127214E-2</v>
          </cell>
          <cell r="S10415">
            <v>40</v>
          </cell>
        </row>
        <row r="10416">
          <cell r="K10416">
            <v>-0.42348832405431869</v>
          </cell>
          <cell r="S10416">
            <v>40</v>
          </cell>
        </row>
        <row r="10417">
          <cell r="K10417">
            <v>-1.2789721096660311</v>
          </cell>
          <cell r="S10417">
            <v>40</v>
          </cell>
        </row>
        <row r="10418">
          <cell r="K10418">
            <v>-0.81487453821732614</v>
          </cell>
          <cell r="S10418">
            <v>40</v>
          </cell>
        </row>
        <row r="10419">
          <cell r="K10419">
            <v>-0.24421154627008818</v>
          </cell>
          <cell r="S10419">
            <v>40</v>
          </cell>
        </row>
        <row r="10420">
          <cell r="K10420">
            <v>-0.53560501243297387</v>
          </cell>
          <cell r="S10420">
            <v>40</v>
          </cell>
        </row>
        <row r="10421">
          <cell r="K10421">
            <v>-0.58607013905506811</v>
          </cell>
          <cell r="S10421">
            <v>40</v>
          </cell>
        </row>
        <row r="10422">
          <cell r="K10422">
            <v>5.4408209531231675</v>
          </cell>
          <cell r="S10422">
            <v>40</v>
          </cell>
        </row>
        <row r="10423">
          <cell r="K10423">
            <v>5.7502626050331545</v>
          </cell>
          <cell r="S10423">
            <v>40</v>
          </cell>
        </row>
        <row r="10424">
          <cell r="K10424">
            <v>1.1417182650896203</v>
          </cell>
          <cell r="S10424">
            <v>40</v>
          </cell>
        </row>
        <row r="10425">
          <cell r="K10425">
            <v>2.7411514008292235</v>
          </cell>
          <cell r="S10425">
            <v>40</v>
          </cell>
        </row>
        <row r="10426">
          <cell r="K10426">
            <v>3.9383384815003923</v>
          </cell>
          <cell r="S10426">
            <v>40</v>
          </cell>
        </row>
        <row r="10427">
          <cell r="K10427">
            <v>-0.37404140714391687</v>
          </cell>
          <cell r="S10427">
            <v>40</v>
          </cell>
        </row>
        <row r="10428">
          <cell r="K10428">
            <v>0.41545473355321566</v>
          </cell>
          <cell r="S10428">
            <v>40</v>
          </cell>
        </row>
        <row r="10429">
          <cell r="K10429">
            <v>-0.37957991840818156</v>
          </cell>
          <cell r="S10429">
            <v>40</v>
          </cell>
        </row>
        <row r="10430">
          <cell r="K10430">
            <v>2.1552889475077137</v>
          </cell>
          <cell r="S10430">
            <v>40</v>
          </cell>
        </row>
        <row r="10431">
          <cell r="K10431">
            <v>-0.40224301130777951</v>
          </cell>
          <cell r="S10431">
            <v>40</v>
          </cell>
        </row>
        <row r="10432">
          <cell r="K10432">
            <v>-0.39411277173250209</v>
          </cell>
          <cell r="S10432">
            <v>40</v>
          </cell>
        </row>
        <row r="10433">
          <cell r="K10433">
            <v>10.743020282617662</v>
          </cell>
          <cell r="S10433">
            <v>40</v>
          </cell>
        </row>
        <row r="10434">
          <cell r="K10434">
            <v>-0.20108013311852804</v>
          </cell>
          <cell r="S10434">
            <v>40</v>
          </cell>
        </row>
        <row r="10435">
          <cell r="K10435">
            <v>-0.25858001825301818</v>
          </cell>
          <cell r="S10435">
            <v>40</v>
          </cell>
        </row>
        <row r="10436">
          <cell r="K10436">
            <v>-0.30518664920599498</v>
          </cell>
          <cell r="S10436">
            <v>40</v>
          </cell>
        </row>
        <row r="10437">
          <cell r="K10437">
            <v>-0.14837405364521494</v>
          </cell>
          <cell r="S10437">
            <v>40</v>
          </cell>
        </row>
        <row r="10438">
          <cell r="K10438">
            <v>-0.63847053642188822</v>
          </cell>
          <cell r="S10438">
            <v>40</v>
          </cell>
        </row>
        <row r="10439">
          <cell r="K10439">
            <v>-0.81702563125659111</v>
          </cell>
          <cell r="S10439">
            <v>40</v>
          </cell>
        </row>
        <row r="10440">
          <cell r="K10440">
            <v>-0.7772299635609986</v>
          </cell>
          <cell r="S10440">
            <v>40</v>
          </cell>
        </row>
        <row r="10441">
          <cell r="K10441">
            <v>6.2099533620884564E-2</v>
          </cell>
          <cell r="S10441">
            <v>40</v>
          </cell>
        </row>
        <row r="10442">
          <cell r="K10442">
            <v>-0.8454569939986164</v>
          </cell>
          <cell r="S10442">
            <v>40</v>
          </cell>
        </row>
        <row r="10443">
          <cell r="K10443">
            <v>1.5728696020504696</v>
          </cell>
          <cell r="S10443">
            <v>40</v>
          </cell>
        </row>
        <row r="10444">
          <cell r="K10444">
            <v>-0.47407591750545386</v>
          </cell>
          <cell r="S10444">
            <v>40</v>
          </cell>
        </row>
        <row r="10445">
          <cell r="K10445">
            <v>-0.60466846815869912</v>
          </cell>
          <cell r="S10445">
            <v>40</v>
          </cell>
        </row>
        <row r="10446">
          <cell r="K10446">
            <v>-0.56547140020916498</v>
          </cell>
          <cell r="S10446">
            <v>40</v>
          </cell>
        </row>
        <row r="10447">
          <cell r="K10447">
            <v>5.3949453625339734</v>
          </cell>
          <cell r="S10447">
            <v>40</v>
          </cell>
        </row>
        <row r="10448">
          <cell r="K10448">
            <v>5.7829608350864783</v>
          </cell>
          <cell r="S10448">
            <v>40</v>
          </cell>
        </row>
        <row r="10449">
          <cell r="K10449">
            <v>5.7465457612252084</v>
          </cell>
          <cell r="S10449">
            <v>40</v>
          </cell>
        </row>
        <row r="10450">
          <cell r="K10450">
            <v>5.9594787378483032</v>
          </cell>
          <cell r="S10450">
            <v>40</v>
          </cell>
        </row>
        <row r="10451">
          <cell r="K10451">
            <v>0.75987463080451489</v>
          </cell>
          <cell r="S10451">
            <v>40</v>
          </cell>
        </row>
        <row r="10452">
          <cell r="K10452">
            <v>1.2703918527097835</v>
          </cell>
          <cell r="S10452">
            <v>40</v>
          </cell>
        </row>
        <row r="10453">
          <cell r="K10453">
            <v>2.7860571875438942</v>
          </cell>
          <cell r="S10453">
            <v>40</v>
          </cell>
        </row>
        <row r="10454">
          <cell r="K10454">
            <v>3.3094543860632655</v>
          </cell>
          <cell r="S10454">
            <v>40</v>
          </cell>
        </row>
        <row r="10455">
          <cell r="K10455">
            <v>3.9290586326312535</v>
          </cell>
          <cell r="S10455">
            <v>40</v>
          </cell>
        </row>
        <row r="10456">
          <cell r="K10456">
            <v>4.4454524357509575</v>
          </cell>
          <cell r="S10456">
            <v>40</v>
          </cell>
        </row>
        <row r="10457">
          <cell r="K10457">
            <v>-0.30230766114260155</v>
          </cell>
          <cell r="S10457">
            <v>40</v>
          </cell>
        </row>
        <row r="10458">
          <cell r="K10458">
            <v>-0.33110938672453494</v>
          </cell>
          <cell r="S10458">
            <v>40</v>
          </cell>
        </row>
        <row r="10459">
          <cell r="K10459">
            <v>0.41843942216213448</v>
          </cell>
          <cell r="S10459">
            <v>40</v>
          </cell>
        </row>
        <row r="10460">
          <cell r="K10460">
            <v>6.7088352219027314E-2</v>
          </cell>
          <cell r="S10460">
            <v>40</v>
          </cell>
        </row>
        <row r="10461">
          <cell r="K10461">
            <v>-0.22827769736034301</v>
          </cell>
          <cell r="S10461">
            <v>40</v>
          </cell>
        </row>
        <row r="10462">
          <cell r="K10462">
            <v>-0.77902632708559083</v>
          </cell>
          <cell r="S10462">
            <v>40</v>
          </cell>
        </row>
        <row r="10463">
          <cell r="K10463">
            <v>0.1313555037211771</v>
          </cell>
          <cell r="S10463">
            <v>40</v>
          </cell>
        </row>
        <row r="10464">
          <cell r="K10464">
            <v>0.81851078018967094</v>
          </cell>
          <cell r="S10464">
            <v>40</v>
          </cell>
        </row>
        <row r="10465">
          <cell r="K10465">
            <v>-0.23943339286887988</v>
          </cell>
          <cell r="S10465">
            <v>40</v>
          </cell>
        </row>
        <row r="10466">
          <cell r="K10466">
            <v>6.7695615393567561</v>
          </cell>
          <cell r="S10466">
            <v>40</v>
          </cell>
        </row>
        <row r="10467">
          <cell r="K10467">
            <v>-0.23935572983321918</v>
          </cell>
          <cell r="S10467">
            <v>40</v>
          </cell>
        </row>
        <row r="10468">
          <cell r="K10468">
            <v>0.71290644787520019</v>
          </cell>
          <cell r="S10468">
            <v>40</v>
          </cell>
        </row>
        <row r="10469">
          <cell r="K10469">
            <v>161.85765425933926</v>
          </cell>
          <cell r="S10469">
            <v>40</v>
          </cell>
        </row>
        <row r="10470">
          <cell r="K10470">
            <v>4.8186312086558001</v>
          </cell>
          <cell r="S10470">
            <v>40</v>
          </cell>
        </row>
        <row r="10471">
          <cell r="K10471">
            <v>-0.20399353635857151</v>
          </cell>
          <cell r="S10471">
            <v>40</v>
          </cell>
        </row>
        <row r="10472">
          <cell r="K10472">
            <v>0.74145281922673822</v>
          </cell>
          <cell r="S10472">
            <v>40</v>
          </cell>
        </row>
        <row r="10473">
          <cell r="K10473">
            <v>-0.59328438369588643</v>
          </cell>
          <cell r="S10473">
            <v>40</v>
          </cell>
        </row>
        <row r="10474">
          <cell r="K10474">
            <v>3739.8401002822302</v>
          </cell>
          <cell r="S10474">
            <v>40</v>
          </cell>
        </row>
        <row r="10475">
          <cell r="K10475">
            <v>-0.1928288969842949</v>
          </cell>
          <cell r="S10475">
            <v>40</v>
          </cell>
        </row>
        <row r="10476">
          <cell r="K10476">
            <v>13.824726203663262</v>
          </cell>
          <cell r="S10476">
            <v>40</v>
          </cell>
        </row>
        <row r="10477">
          <cell r="K10477">
            <v>16.232769896949858</v>
          </cell>
          <cell r="S10477">
            <v>40</v>
          </cell>
        </row>
        <row r="10478">
          <cell r="K10478">
            <v>-2.0285461275639185</v>
          </cell>
          <cell r="S10478">
            <v>40</v>
          </cell>
        </row>
        <row r="10479">
          <cell r="K10479">
            <v>-0.36348548004371811</v>
          </cell>
          <cell r="S10479">
            <v>40</v>
          </cell>
        </row>
        <row r="10480">
          <cell r="K10480">
            <v>-6.7583052730920699</v>
          </cell>
          <cell r="S10480">
            <v>40</v>
          </cell>
        </row>
        <row r="10481">
          <cell r="K10481">
            <v>3.9790895184124889E-2</v>
          </cell>
          <cell r="S10481">
            <v>40</v>
          </cell>
        </row>
        <row r="10482">
          <cell r="K10482">
            <v>-1.1204147628471681</v>
          </cell>
          <cell r="S10482">
            <v>40</v>
          </cell>
        </row>
        <row r="10483">
          <cell r="K10483">
            <v>1.2806193284797769</v>
          </cell>
          <cell r="S10483">
            <v>40</v>
          </cell>
        </row>
        <row r="10484">
          <cell r="K10484">
            <v>-0.57136667094433935</v>
          </cell>
          <cell r="S10484">
            <v>40</v>
          </cell>
        </row>
        <row r="10485">
          <cell r="K10485">
            <v>-0.45830411409347693</v>
          </cell>
          <cell r="S10485">
            <v>40</v>
          </cell>
        </row>
        <row r="10486">
          <cell r="K10486">
            <v>5.906878152529611</v>
          </cell>
          <cell r="S10486">
            <v>40</v>
          </cell>
        </row>
        <row r="10487">
          <cell r="K10487">
            <v>1.0040052524513527</v>
          </cell>
          <cell r="S10487">
            <v>40</v>
          </cell>
        </row>
        <row r="10488">
          <cell r="K10488">
            <v>2.4096543428116335</v>
          </cell>
          <cell r="S10488">
            <v>40</v>
          </cell>
        </row>
        <row r="10489">
          <cell r="K10489">
            <v>3.8910076424349787</v>
          </cell>
          <cell r="S10489">
            <v>40</v>
          </cell>
        </row>
        <row r="10490">
          <cell r="K10490">
            <v>-2.7982789123577868E-2</v>
          </cell>
          <cell r="S10490">
            <v>40</v>
          </cell>
        </row>
        <row r="10491">
          <cell r="K10491">
            <v>-0.92607720815363959</v>
          </cell>
          <cell r="S10491">
            <v>40</v>
          </cell>
        </row>
        <row r="10492">
          <cell r="K10492">
            <v>-1.0069257470720059</v>
          </cell>
          <cell r="S10492">
            <v>40</v>
          </cell>
        </row>
        <row r="10493">
          <cell r="K10493">
            <v>-0.3954546184267666</v>
          </cell>
          <cell r="S10493">
            <v>40</v>
          </cell>
        </row>
        <row r="10494">
          <cell r="K10494">
            <v>-0.13337839315515948</v>
          </cell>
          <cell r="S10494">
            <v>40</v>
          </cell>
        </row>
        <row r="10495">
          <cell r="K10495">
            <v>1.8710984493232909</v>
          </cell>
          <cell r="S10495">
            <v>40</v>
          </cell>
        </row>
        <row r="10496">
          <cell r="K10496">
            <v>5.3155560780085853</v>
          </cell>
          <cell r="S10496">
            <v>40</v>
          </cell>
        </row>
        <row r="10497">
          <cell r="K10497">
            <v>3.1682638977702813</v>
          </cell>
          <cell r="S10497">
            <v>40</v>
          </cell>
        </row>
        <row r="10498">
          <cell r="K10498">
            <v>-3.0733002761735132E-2</v>
          </cell>
          <cell r="S10498">
            <v>40</v>
          </cell>
        </row>
        <row r="10499">
          <cell r="K10499">
            <v>20.092685804320396</v>
          </cell>
          <cell r="S10499">
            <v>40</v>
          </cell>
        </row>
        <row r="10500">
          <cell r="K10500">
            <v>-3.4691657541903058E-2</v>
          </cell>
          <cell r="S10500">
            <v>40</v>
          </cell>
        </row>
        <row r="10501">
          <cell r="K10501">
            <v>-5.0287812929286566E-2</v>
          </cell>
          <cell r="S10501">
            <v>40</v>
          </cell>
        </row>
        <row r="10502">
          <cell r="K10502">
            <v>-0.76040264090766374</v>
          </cell>
          <cell r="S10502">
            <v>40</v>
          </cell>
        </row>
        <row r="10503">
          <cell r="K10503">
            <v>-0.60040255733429637</v>
          </cell>
          <cell r="S10503">
            <v>40</v>
          </cell>
        </row>
        <row r="10504">
          <cell r="K10504">
            <v>-0.47848511954254752</v>
          </cell>
          <cell r="S10504">
            <v>40</v>
          </cell>
        </row>
        <row r="10505">
          <cell r="K10505">
            <v>0.7414456836898824</v>
          </cell>
          <cell r="S10505">
            <v>40</v>
          </cell>
        </row>
        <row r="10506">
          <cell r="K10506">
            <v>-0.69325203571315552</v>
          </cell>
          <cell r="S10506">
            <v>40</v>
          </cell>
        </row>
        <row r="10507">
          <cell r="K10507">
            <v>4.8958366550871446</v>
          </cell>
          <cell r="S10507">
            <v>40</v>
          </cell>
        </row>
        <row r="10508">
          <cell r="K10508">
            <v>-0.66447208643789857</v>
          </cell>
          <cell r="S10508">
            <v>40</v>
          </cell>
        </row>
        <row r="10509">
          <cell r="K10509">
            <v>1.497570582936288</v>
          </cell>
          <cell r="S10509">
            <v>40</v>
          </cell>
        </row>
        <row r="10510">
          <cell r="K10510">
            <v>3.0929314117694564</v>
          </cell>
          <cell r="S10510">
            <v>40</v>
          </cell>
        </row>
        <row r="10511">
          <cell r="K10511">
            <v>-0.58624969562390017</v>
          </cell>
          <cell r="S10511">
            <v>40</v>
          </cell>
        </row>
        <row r="10512">
          <cell r="K10512">
            <v>-0.66556494408656131</v>
          </cell>
          <cell r="S10512">
            <v>40</v>
          </cell>
        </row>
        <row r="10513">
          <cell r="K10513">
            <v>-0.91723732703673133</v>
          </cell>
          <cell r="S10513">
            <v>40</v>
          </cell>
        </row>
        <row r="10514">
          <cell r="K10514">
            <v>-0.63392469171631105</v>
          </cell>
          <cell r="S10514">
            <v>40</v>
          </cell>
        </row>
        <row r="10515">
          <cell r="K10515">
            <v>-0.46675620570560072</v>
          </cell>
          <cell r="S10515">
            <v>40</v>
          </cell>
        </row>
        <row r="10516">
          <cell r="K10516">
            <v>-0.3636959113914785</v>
          </cell>
          <cell r="S10516">
            <v>40</v>
          </cell>
        </row>
        <row r="10517">
          <cell r="K10517">
            <v>-0.47511542271547264</v>
          </cell>
          <cell r="S10517">
            <v>40</v>
          </cell>
        </row>
        <row r="10518">
          <cell r="K10518">
            <v>114.7597639063698</v>
          </cell>
          <cell r="S10518">
            <v>40</v>
          </cell>
        </row>
        <row r="10519">
          <cell r="K10519">
            <v>-1.1724106632948876</v>
          </cell>
          <cell r="S10519">
            <v>40</v>
          </cell>
        </row>
        <row r="10520">
          <cell r="K10520">
            <v>187.45938150848005</v>
          </cell>
          <cell r="S10520">
            <v>40</v>
          </cell>
        </row>
        <row r="10521">
          <cell r="K10521">
            <v>1.1739755798403959E-2</v>
          </cell>
          <cell r="S10521">
            <v>40</v>
          </cell>
        </row>
        <row r="10522">
          <cell r="K10522">
            <v>-1.6451084954125477</v>
          </cell>
          <cell r="S10522">
            <v>40</v>
          </cell>
        </row>
        <row r="10523">
          <cell r="K10523">
            <v>-0.78596813081247385</v>
          </cell>
          <cell r="S10523">
            <v>40</v>
          </cell>
        </row>
        <row r="10524">
          <cell r="K10524">
            <v>0.33470957834841952</v>
          </cell>
          <cell r="S10524">
            <v>40</v>
          </cell>
        </row>
        <row r="10525">
          <cell r="K10525">
            <v>-0.51946123572897795</v>
          </cell>
          <cell r="S10525">
            <v>40</v>
          </cell>
        </row>
        <row r="10526">
          <cell r="K10526">
            <v>0.23940736479177546</v>
          </cell>
          <cell r="S10526">
            <v>40</v>
          </cell>
        </row>
        <row r="10527">
          <cell r="K10527">
            <v>-0.80878751677115479</v>
          </cell>
          <cell r="S10527">
            <v>40</v>
          </cell>
        </row>
        <row r="10528">
          <cell r="K10528">
            <v>-2.1197209354396747</v>
          </cell>
          <cell r="S10528">
            <v>40</v>
          </cell>
        </row>
        <row r="10529">
          <cell r="K10529">
            <v>-3.1602144994210768E-2</v>
          </cell>
          <cell r="S10529">
            <v>40</v>
          </cell>
        </row>
        <row r="10530">
          <cell r="K10530">
            <v>1.4239290880660493</v>
          </cell>
          <cell r="S10530">
            <v>40</v>
          </cell>
        </row>
        <row r="10531">
          <cell r="K10531">
            <v>2.8928998723270567</v>
          </cell>
          <cell r="S10531">
            <v>40</v>
          </cell>
        </row>
        <row r="10532">
          <cell r="K10532">
            <v>-0.60808909221240393</v>
          </cell>
          <cell r="S10532">
            <v>40</v>
          </cell>
        </row>
        <row r="10533">
          <cell r="K10533">
            <v>-0.51254387842700988</v>
          </cell>
          <cell r="S10533">
            <v>40</v>
          </cell>
        </row>
        <row r="10534">
          <cell r="K10534">
            <v>-0.68842197811086159</v>
          </cell>
          <cell r="S10534">
            <v>40</v>
          </cell>
        </row>
        <row r="10535">
          <cell r="K10535">
            <v>-0.60924893443645201</v>
          </cell>
          <cell r="S10535">
            <v>40</v>
          </cell>
        </row>
        <row r="10536">
          <cell r="K10536">
            <v>7.4097612236463624</v>
          </cell>
          <cell r="S10536">
            <v>40</v>
          </cell>
        </row>
        <row r="10537">
          <cell r="K10537">
            <v>-0.36832661303060443</v>
          </cell>
          <cell r="S10537">
            <v>40</v>
          </cell>
        </row>
        <row r="10538">
          <cell r="K10538">
            <v>175.67838365289575</v>
          </cell>
          <cell r="S10538">
            <v>40</v>
          </cell>
        </row>
        <row r="10539">
          <cell r="K10539">
            <v>-0.34522596219063134</v>
          </cell>
          <cell r="S10539">
            <v>40</v>
          </cell>
        </row>
        <row r="10540">
          <cell r="K10540">
            <v>-6.1475698271708228E-2</v>
          </cell>
          <cell r="S10540">
            <v>40</v>
          </cell>
        </row>
        <row r="10541">
          <cell r="K10541">
            <v>118.4543156858288</v>
          </cell>
          <cell r="S10541">
            <v>40</v>
          </cell>
        </row>
        <row r="10542">
          <cell r="K10542">
            <v>-5.8106817411367542E-3</v>
          </cell>
          <cell r="S10542">
            <v>40</v>
          </cell>
        </row>
        <row r="10543">
          <cell r="K10543">
            <v>-1.4707940585414943</v>
          </cell>
          <cell r="S10543">
            <v>40</v>
          </cell>
        </row>
        <row r="10544">
          <cell r="K10544">
            <v>-0.78544870066455352</v>
          </cell>
          <cell r="S10544">
            <v>40</v>
          </cell>
        </row>
        <row r="10545">
          <cell r="K10545">
            <v>-0.64618974901472026</v>
          </cell>
          <cell r="S10545">
            <v>40</v>
          </cell>
        </row>
        <row r="10546">
          <cell r="K10546">
            <v>-0.55416577913708387</v>
          </cell>
          <cell r="S10546">
            <v>40</v>
          </cell>
        </row>
        <row r="10547">
          <cell r="K10547">
            <v>0.37817025331145898</v>
          </cell>
          <cell r="S10547">
            <v>40</v>
          </cell>
        </row>
        <row r="10548">
          <cell r="K10548">
            <v>-0.79171636641163923</v>
          </cell>
          <cell r="S10548">
            <v>40</v>
          </cell>
        </row>
        <row r="10549">
          <cell r="K10549">
            <v>-2.0958575579566965</v>
          </cell>
          <cell r="S10549">
            <v>40</v>
          </cell>
        </row>
        <row r="10550">
          <cell r="K10550">
            <v>7.4235863925630377E-2</v>
          </cell>
          <cell r="S10550">
            <v>40</v>
          </cell>
        </row>
        <row r="10551">
          <cell r="K10551">
            <v>1.1713316668578235</v>
          </cell>
          <cell r="S10551">
            <v>40</v>
          </cell>
        </row>
        <row r="10552">
          <cell r="K10552">
            <v>2.7565703378314659</v>
          </cell>
          <cell r="S10552">
            <v>40</v>
          </cell>
        </row>
        <row r="10553">
          <cell r="K10553">
            <v>1.101134940450302E-2</v>
          </cell>
          <cell r="S10553">
            <v>40</v>
          </cell>
        </row>
        <row r="10554">
          <cell r="K10554">
            <v>-0.72916780879411258</v>
          </cell>
          <cell r="S10554">
            <v>40</v>
          </cell>
        </row>
        <row r="10555">
          <cell r="K10555">
            <v>-0.50560086853371966</v>
          </cell>
          <cell r="S10555">
            <v>40</v>
          </cell>
        </row>
        <row r="10556">
          <cell r="K10556">
            <v>-0.5949109005631249</v>
          </cell>
          <cell r="S10556">
            <v>40</v>
          </cell>
        </row>
        <row r="10557">
          <cell r="K10557">
            <v>122.23286999838619</v>
          </cell>
          <cell r="S10557">
            <v>40</v>
          </cell>
        </row>
        <row r="10558">
          <cell r="K10558">
            <v>-0.17352915243080275</v>
          </cell>
          <cell r="S10558">
            <v>40</v>
          </cell>
        </row>
        <row r="10559">
          <cell r="K10559">
            <v>173.15543020779867</v>
          </cell>
          <cell r="S10559">
            <v>40</v>
          </cell>
        </row>
        <row r="10560">
          <cell r="K10560">
            <v>102.41471067072244</v>
          </cell>
          <cell r="S10560">
            <v>40</v>
          </cell>
        </row>
        <row r="10561">
          <cell r="K10561">
            <v>-1.2876855630951116</v>
          </cell>
          <cell r="S10561">
            <v>40</v>
          </cell>
        </row>
        <row r="10562">
          <cell r="K10562">
            <v>774.26343706061232</v>
          </cell>
          <cell r="S10562">
            <v>40</v>
          </cell>
        </row>
        <row r="10563">
          <cell r="K10563">
            <v>-1.3001561517477538</v>
          </cell>
          <cell r="S10563">
            <v>40</v>
          </cell>
        </row>
        <row r="10564">
          <cell r="K10564">
            <v>-1.6516161632058364</v>
          </cell>
          <cell r="S10564">
            <v>40</v>
          </cell>
        </row>
        <row r="10565">
          <cell r="K10565">
            <v>-0.5499897926310422</v>
          </cell>
          <cell r="S10565">
            <v>40</v>
          </cell>
        </row>
        <row r="10566">
          <cell r="K10566">
            <v>3.8094350917162942</v>
          </cell>
          <cell r="S10566">
            <v>40</v>
          </cell>
        </row>
        <row r="10567">
          <cell r="K10567">
            <v>-0.62401247359804046</v>
          </cell>
          <cell r="S10567">
            <v>40</v>
          </cell>
        </row>
        <row r="10568">
          <cell r="K10568">
            <v>0.42412225964842043</v>
          </cell>
          <cell r="S10568">
            <v>40</v>
          </cell>
        </row>
        <row r="10569">
          <cell r="K10569">
            <v>-2.0569007399738468</v>
          </cell>
          <cell r="S10569">
            <v>40</v>
          </cell>
        </row>
        <row r="10570">
          <cell r="K10570">
            <v>5.3598536302474891</v>
          </cell>
          <cell r="S10570">
            <v>40</v>
          </cell>
        </row>
        <row r="10571">
          <cell r="K10571">
            <v>-0.89227110438367241</v>
          </cell>
          <cell r="S10571">
            <v>40</v>
          </cell>
        </row>
        <row r="10572">
          <cell r="K10572">
            <v>-0.72955778306944852</v>
          </cell>
          <cell r="S10572">
            <v>40</v>
          </cell>
        </row>
        <row r="10573">
          <cell r="K10573">
            <v>4.368671562929344</v>
          </cell>
          <cell r="S10573">
            <v>40</v>
          </cell>
        </row>
        <row r="10574">
          <cell r="K10574">
            <v>-0.23046153487451917</v>
          </cell>
          <cell r="S10574">
            <v>40</v>
          </cell>
        </row>
        <row r="10575">
          <cell r="K10575">
            <v>-0.68113699523665006</v>
          </cell>
          <cell r="S10575">
            <v>40</v>
          </cell>
        </row>
        <row r="10576">
          <cell r="K10576">
            <v>-0.49347268314835557</v>
          </cell>
          <cell r="S10576">
            <v>40</v>
          </cell>
        </row>
        <row r="10577">
          <cell r="K10577">
            <v>-0.68419095028726329</v>
          </cell>
          <cell r="S10577">
            <v>40</v>
          </cell>
        </row>
        <row r="10578">
          <cell r="K10578">
            <v>-0.50530034813639846</v>
          </cell>
          <cell r="S10578">
            <v>40</v>
          </cell>
        </row>
        <row r="10579">
          <cell r="K10579">
            <v>-0.40395594180830491</v>
          </cell>
          <cell r="S10579">
            <v>40</v>
          </cell>
        </row>
        <row r="10580">
          <cell r="K10580">
            <v>115.32944148005271</v>
          </cell>
          <cell r="S10580">
            <v>40</v>
          </cell>
        </row>
        <row r="10581">
          <cell r="K10581">
            <v>-0.40809721825384132</v>
          </cell>
          <cell r="S10581">
            <v>40</v>
          </cell>
        </row>
        <row r="10582">
          <cell r="K10582">
            <v>-0.43433914928580208</v>
          </cell>
          <cell r="S10582">
            <v>40</v>
          </cell>
        </row>
        <row r="10583">
          <cell r="K10583">
            <v>-0.42111281876376155</v>
          </cell>
          <cell r="S10583">
            <v>40</v>
          </cell>
        </row>
        <row r="10584">
          <cell r="K10584">
            <v>-0.42457441970702098</v>
          </cell>
          <cell r="S10584">
            <v>40</v>
          </cell>
        </row>
        <row r="10585">
          <cell r="K10585">
            <v>-1.2214134733206434</v>
          </cell>
          <cell r="S10585">
            <v>40</v>
          </cell>
        </row>
        <row r="10586">
          <cell r="K10586">
            <v>-0.80431585642783965</v>
          </cell>
          <cell r="S10586">
            <v>40</v>
          </cell>
        </row>
        <row r="10587">
          <cell r="K10587">
            <v>6.9906037139428043E-2</v>
          </cell>
          <cell r="S10587">
            <v>40</v>
          </cell>
        </row>
        <row r="10588">
          <cell r="K10588">
            <v>-0.40546996969038573</v>
          </cell>
          <cell r="S10588">
            <v>40</v>
          </cell>
        </row>
        <row r="10589">
          <cell r="K10589">
            <v>-0.52807760008811777</v>
          </cell>
          <cell r="S10589">
            <v>40</v>
          </cell>
        </row>
        <row r="10590">
          <cell r="K10590">
            <v>-0.42006675224375001</v>
          </cell>
          <cell r="S10590">
            <v>40</v>
          </cell>
        </row>
        <row r="10591">
          <cell r="K10591">
            <v>6.1497864299826315</v>
          </cell>
          <cell r="S10591">
            <v>40</v>
          </cell>
        </row>
        <row r="10592">
          <cell r="K10592">
            <v>1.1920086352823764</v>
          </cell>
          <cell r="S10592">
            <v>40</v>
          </cell>
        </row>
        <row r="10593">
          <cell r="K10593">
            <v>2.5392100466216556</v>
          </cell>
          <cell r="S10593">
            <v>40</v>
          </cell>
        </row>
        <row r="10594">
          <cell r="K10594">
            <v>4.2670176294241218</v>
          </cell>
          <cell r="S10594">
            <v>40</v>
          </cell>
        </row>
        <row r="10595">
          <cell r="K10595">
            <v>-0.44743476225958989</v>
          </cell>
          <cell r="S10595">
            <v>40</v>
          </cell>
        </row>
        <row r="10596">
          <cell r="K10596">
            <v>-0.39225209896645202</v>
          </cell>
          <cell r="S10596">
            <v>40</v>
          </cell>
        </row>
        <row r="10597">
          <cell r="K10597">
            <v>-0.39101021561746874</v>
          </cell>
          <cell r="S10597">
            <v>40</v>
          </cell>
        </row>
        <row r="10598">
          <cell r="K10598">
            <v>-0.65023879004690832</v>
          </cell>
          <cell r="S10598">
            <v>40</v>
          </cell>
        </row>
        <row r="10599">
          <cell r="K10599">
            <v>-0.38553709289299593</v>
          </cell>
          <cell r="S10599">
            <v>40</v>
          </cell>
        </row>
        <row r="10600">
          <cell r="K10600">
            <v>-0.28101647556620407</v>
          </cell>
          <cell r="S10600">
            <v>40</v>
          </cell>
        </row>
        <row r="10601">
          <cell r="K10601">
            <v>-0.31774895556502053</v>
          </cell>
          <cell r="S10601">
            <v>40</v>
          </cell>
        </row>
        <row r="10602">
          <cell r="K10602">
            <v>6.5241321414093473E-2</v>
          </cell>
          <cell r="S10602">
            <v>40</v>
          </cell>
        </row>
        <row r="10603">
          <cell r="K10603">
            <v>-0.1097631665807015</v>
          </cell>
          <cell r="S10603">
            <v>40</v>
          </cell>
        </row>
        <row r="10604">
          <cell r="K10604">
            <v>-0.18027383403679434</v>
          </cell>
          <cell r="S10604">
            <v>40</v>
          </cell>
        </row>
        <row r="10605">
          <cell r="K10605">
            <v>-0.49908801151983878</v>
          </cell>
          <cell r="S10605">
            <v>40</v>
          </cell>
        </row>
        <row r="10606">
          <cell r="K10606">
            <v>-1.0374064442335089</v>
          </cell>
          <cell r="S10606">
            <v>40</v>
          </cell>
        </row>
        <row r="10607">
          <cell r="K10607">
            <v>-0.80464855373314248</v>
          </cell>
          <cell r="S10607">
            <v>40</v>
          </cell>
        </row>
        <row r="10608">
          <cell r="K10608">
            <v>-0.38072092147391834</v>
          </cell>
          <cell r="S10608">
            <v>40</v>
          </cell>
        </row>
        <row r="10609">
          <cell r="K10609">
            <v>0.80592532054856902</v>
          </cell>
          <cell r="S10609">
            <v>40</v>
          </cell>
        </row>
        <row r="10610">
          <cell r="K10610">
            <v>-0.54067489987607387</v>
          </cell>
          <cell r="S10610">
            <v>40</v>
          </cell>
        </row>
        <row r="10611">
          <cell r="K10611">
            <v>-0.24367805710156015</v>
          </cell>
          <cell r="S10611">
            <v>40</v>
          </cell>
        </row>
        <row r="10612">
          <cell r="K10612">
            <v>-0.11006279089156173</v>
          </cell>
          <cell r="S10612">
            <v>40</v>
          </cell>
        </row>
        <row r="10613">
          <cell r="K10613">
            <v>-0.53011898690468617</v>
          </cell>
          <cell r="S10613">
            <v>40</v>
          </cell>
        </row>
        <row r="10614">
          <cell r="K10614">
            <v>-0.51522515098079402</v>
          </cell>
          <cell r="S10614">
            <v>40</v>
          </cell>
        </row>
        <row r="10615">
          <cell r="K10615">
            <v>-0.4211680007898449</v>
          </cell>
          <cell r="S10615">
            <v>40</v>
          </cell>
        </row>
        <row r="10616">
          <cell r="K10616">
            <v>4.1395280517526984</v>
          </cell>
          <cell r="S10616">
            <v>40</v>
          </cell>
        </row>
        <row r="10617">
          <cell r="K10617">
            <v>6.1448090384668728</v>
          </cell>
          <cell r="S10617">
            <v>40</v>
          </cell>
        </row>
        <row r="10618">
          <cell r="K10618">
            <v>5.9078847886645747</v>
          </cell>
          <cell r="S10618">
            <v>40</v>
          </cell>
        </row>
        <row r="10619">
          <cell r="K10619">
            <v>1.3738749881987524</v>
          </cell>
          <cell r="S10619">
            <v>40</v>
          </cell>
        </row>
        <row r="10620">
          <cell r="K10620">
            <v>1.8333651522381287</v>
          </cell>
          <cell r="S10620">
            <v>40</v>
          </cell>
        </row>
        <row r="10621">
          <cell r="K10621">
            <v>2.5454334968861452</v>
          </cell>
          <cell r="S10621">
            <v>40</v>
          </cell>
        </row>
        <row r="10622">
          <cell r="K10622">
            <v>2.741435882496734</v>
          </cell>
          <cell r="S10622">
            <v>40</v>
          </cell>
        </row>
        <row r="10623">
          <cell r="K10623">
            <v>4.1251206594729073</v>
          </cell>
          <cell r="S10623">
            <v>40</v>
          </cell>
        </row>
        <row r="10624">
          <cell r="K10624">
            <v>4.3941202449153485</v>
          </cell>
          <cell r="S10624">
            <v>40</v>
          </cell>
        </row>
        <row r="10625">
          <cell r="K10625">
            <v>-0.40343995354650158</v>
          </cell>
          <cell r="S10625">
            <v>40</v>
          </cell>
        </row>
        <row r="10626">
          <cell r="K10626">
            <v>-0.39654081665990931</v>
          </cell>
          <cell r="S10626">
            <v>40</v>
          </cell>
        </row>
        <row r="10627">
          <cell r="K10627">
            <v>-0.23495942870827494</v>
          </cell>
          <cell r="S10627">
            <v>40</v>
          </cell>
        </row>
        <row r="10628">
          <cell r="K10628">
            <v>-0.732436188980504</v>
          </cell>
          <cell r="S10628">
            <v>40</v>
          </cell>
        </row>
        <row r="10629">
          <cell r="K10629">
            <v>-0.23484702127205231</v>
          </cell>
          <cell r="S10629">
            <v>40</v>
          </cell>
        </row>
        <row r="10630">
          <cell r="K10630">
            <v>-0.77075061574908765</v>
          </cell>
          <cell r="S10630">
            <v>40</v>
          </cell>
        </row>
        <row r="10631">
          <cell r="K10631">
            <v>-0.63074843934128677</v>
          </cell>
          <cell r="S10631">
            <v>40</v>
          </cell>
        </row>
        <row r="10632">
          <cell r="K10632">
            <v>-1.061911492457708</v>
          </cell>
          <cell r="S10632">
            <v>40</v>
          </cell>
        </row>
        <row r="10633">
          <cell r="K10633">
            <v>-0.23291379258705128</v>
          </cell>
          <cell r="S10633">
            <v>40</v>
          </cell>
        </row>
        <row r="10634">
          <cell r="K10634">
            <v>4.7762095119488857</v>
          </cell>
          <cell r="S10634">
            <v>40</v>
          </cell>
        </row>
        <row r="10635">
          <cell r="K10635">
            <v>-0.26327623853142407</v>
          </cell>
          <cell r="S10635">
            <v>40</v>
          </cell>
        </row>
        <row r="10636">
          <cell r="K10636">
            <v>4646.3172181463888</v>
          </cell>
          <cell r="S10636">
            <v>40</v>
          </cell>
        </row>
        <row r="10637">
          <cell r="K10637">
            <v>-0.59438922485249646</v>
          </cell>
          <cell r="S10637">
            <v>40</v>
          </cell>
        </row>
        <row r="10638">
          <cell r="K10638">
            <v>6.5918118782921731</v>
          </cell>
          <cell r="S10638">
            <v>40</v>
          </cell>
        </row>
        <row r="10639">
          <cell r="K10639">
            <v>-1.3463493083652882</v>
          </cell>
          <cell r="S10639">
            <v>40</v>
          </cell>
        </row>
        <row r="10640">
          <cell r="K10640">
            <v>0.79151550219505273</v>
          </cell>
          <cell r="S10640">
            <v>40</v>
          </cell>
        </row>
        <row r="10641">
          <cell r="K10641">
            <v>-0.30558725529996267</v>
          </cell>
          <cell r="S10641">
            <v>40</v>
          </cell>
        </row>
        <row r="10642">
          <cell r="K10642">
            <v>-1.8490266120669505</v>
          </cell>
          <cell r="S10642">
            <v>40</v>
          </cell>
        </row>
        <row r="10643">
          <cell r="K10643">
            <v>-0.17969412512450825</v>
          </cell>
          <cell r="S10643">
            <v>40</v>
          </cell>
        </row>
        <row r="10644">
          <cell r="K10644">
            <v>-2.3854965544360116</v>
          </cell>
          <cell r="S10644">
            <v>40</v>
          </cell>
        </row>
        <row r="10645">
          <cell r="K10645">
            <v>-0.31476884987716602</v>
          </cell>
          <cell r="S10645">
            <v>40</v>
          </cell>
        </row>
        <row r="10646">
          <cell r="K10646">
            <v>0.68194531999871333</v>
          </cell>
          <cell r="S10646">
            <v>40</v>
          </cell>
        </row>
        <row r="10647">
          <cell r="K10647">
            <v>-0.47541154581517298</v>
          </cell>
          <cell r="S10647">
            <v>40</v>
          </cell>
        </row>
        <row r="10648">
          <cell r="K10648">
            <v>1.1452145321850129</v>
          </cell>
          <cell r="S10648">
            <v>40</v>
          </cell>
        </row>
        <row r="10649">
          <cell r="K10649">
            <v>4.3966250489178797E-3</v>
          </cell>
          <cell r="S10649">
            <v>40</v>
          </cell>
        </row>
        <row r="10650">
          <cell r="K10650">
            <v>0.35964052504915817</v>
          </cell>
          <cell r="S10650">
            <v>40</v>
          </cell>
        </row>
        <row r="10651">
          <cell r="K10651">
            <v>0.86034176048935251</v>
          </cell>
          <cell r="S10651">
            <v>40</v>
          </cell>
        </row>
        <row r="10652">
          <cell r="K10652">
            <v>-0.53766579101524126</v>
          </cell>
          <cell r="S10652">
            <v>40</v>
          </cell>
        </row>
        <row r="10653">
          <cell r="K10653">
            <v>-0.45175534070436862</v>
          </cell>
          <cell r="S10653">
            <v>40</v>
          </cell>
        </row>
        <row r="10654">
          <cell r="K10654">
            <v>5.8602124770035893</v>
          </cell>
          <cell r="S10654">
            <v>40</v>
          </cell>
        </row>
        <row r="10655">
          <cell r="K10655">
            <v>1.2881946930965207</v>
          </cell>
          <cell r="S10655">
            <v>40</v>
          </cell>
        </row>
        <row r="10656">
          <cell r="K10656">
            <v>2.0639525388542208</v>
          </cell>
          <cell r="S10656">
            <v>40</v>
          </cell>
        </row>
        <row r="10657">
          <cell r="K10657">
            <v>3.4704380638166947</v>
          </cell>
          <cell r="S10657">
            <v>40</v>
          </cell>
        </row>
        <row r="10658">
          <cell r="K10658">
            <v>-0.17285333175089412</v>
          </cell>
          <cell r="S10658">
            <v>40</v>
          </cell>
        </row>
        <row r="10659">
          <cell r="K10659">
            <v>0.15093702165683279</v>
          </cell>
          <cell r="S10659">
            <v>40</v>
          </cell>
        </row>
        <row r="10660">
          <cell r="K10660">
            <v>-0.97788682701492602</v>
          </cell>
          <cell r="S10660">
            <v>40</v>
          </cell>
        </row>
        <row r="10661">
          <cell r="K10661">
            <v>-0.21305782618934643</v>
          </cell>
          <cell r="S10661">
            <v>40</v>
          </cell>
        </row>
        <row r="10662">
          <cell r="K10662">
            <v>0.61901091804616193</v>
          </cell>
          <cell r="S10662">
            <v>40</v>
          </cell>
        </row>
        <row r="10663">
          <cell r="K10663">
            <v>1.9892230033590506</v>
          </cell>
          <cell r="S10663">
            <v>40</v>
          </cell>
        </row>
        <row r="10664">
          <cell r="K10664">
            <v>0.56258661912232522</v>
          </cell>
          <cell r="S10664">
            <v>40</v>
          </cell>
        </row>
        <row r="10665">
          <cell r="K10665">
            <v>2.0115884597149996</v>
          </cell>
          <cell r="S10665">
            <v>40</v>
          </cell>
        </row>
        <row r="10666">
          <cell r="K10666">
            <v>-2.3125295281795747E-2</v>
          </cell>
          <cell r="S10666">
            <v>40</v>
          </cell>
        </row>
        <row r="10667">
          <cell r="K10667">
            <v>1.5550664753219183</v>
          </cell>
          <cell r="S10667">
            <v>40</v>
          </cell>
        </row>
        <row r="10668">
          <cell r="K10668">
            <v>-2.476558394284634E-2</v>
          </cell>
          <cell r="S10668">
            <v>40</v>
          </cell>
        </row>
        <row r="10669">
          <cell r="K10669">
            <v>-4.8223550127902616E-2</v>
          </cell>
          <cell r="S10669">
            <v>40</v>
          </cell>
        </row>
        <row r="10670">
          <cell r="K10670">
            <v>-0.69280948351420968</v>
          </cell>
          <cell r="S10670">
            <v>40</v>
          </cell>
        </row>
        <row r="10671">
          <cell r="K10671">
            <v>-0.52003783612252941</v>
          </cell>
          <cell r="S10671">
            <v>40</v>
          </cell>
        </row>
        <row r="10672">
          <cell r="K10672">
            <v>-0.44498958660583043</v>
          </cell>
          <cell r="S10672">
            <v>40</v>
          </cell>
        </row>
        <row r="10673">
          <cell r="K10673">
            <v>-0.71856221230007844</v>
          </cell>
          <cell r="S10673">
            <v>40</v>
          </cell>
        </row>
        <row r="10674">
          <cell r="K10674">
            <v>4.2794224874040845</v>
          </cell>
          <cell r="S10674">
            <v>40</v>
          </cell>
        </row>
        <row r="10675">
          <cell r="K10675">
            <v>4.7091988166141752</v>
          </cell>
          <cell r="S10675">
            <v>40</v>
          </cell>
        </row>
        <row r="10676">
          <cell r="K10676">
            <v>1.265819313067059</v>
          </cell>
          <cell r="S10676">
            <v>40</v>
          </cell>
        </row>
        <row r="10677">
          <cell r="K10677">
            <v>2.4870556651738132</v>
          </cell>
          <cell r="S10677">
            <v>40</v>
          </cell>
        </row>
        <row r="10678">
          <cell r="K10678">
            <v>3.3958504691893214</v>
          </cell>
          <cell r="S10678">
            <v>40</v>
          </cell>
        </row>
        <row r="10679">
          <cell r="K10679">
            <v>-0.34536148918051807</v>
          </cell>
          <cell r="S10679">
            <v>40</v>
          </cell>
        </row>
        <row r="10680">
          <cell r="K10680">
            <v>-0.86912138120360372</v>
          </cell>
          <cell r="S10680">
            <v>40</v>
          </cell>
        </row>
        <row r="10681">
          <cell r="K10681">
            <v>-0.87236127583463452</v>
          </cell>
          <cell r="S10681">
            <v>40</v>
          </cell>
        </row>
        <row r="10682">
          <cell r="K10682">
            <v>-0.56160790037209918</v>
          </cell>
          <cell r="S10682">
            <v>40</v>
          </cell>
        </row>
        <row r="10683">
          <cell r="K10683">
            <v>-0.39242338038760566</v>
          </cell>
          <cell r="S10683">
            <v>40</v>
          </cell>
        </row>
        <row r="10684">
          <cell r="K10684">
            <v>-0.28515682229552242</v>
          </cell>
          <cell r="S10684">
            <v>40</v>
          </cell>
        </row>
        <row r="10685">
          <cell r="K10685">
            <v>-0.40157324592569288</v>
          </cell>
          <cell r="S10685">
            <v>40</v>
          </cell>
        </row>
        <row r="10686">
          <cell r="K10686">
            <v>-2.3092640278984623E-3</v>
          </cell>
          <cell r="S10686">
            <v>40</v>
          </cell>
        </row>
        <row r="10687">
          <cell r="K10687">
            <v>-1.1629502699854792</v>
          </cell>
          <cell r="S10687">
            <v>40</v>
          </cell>
        </row>
        <row r="10688">
          <cell r="K10688">
            <v>132.73807601153635</v>
          </cell>
          <cell r="S10688">
            <v>40</v>
          </cell>
        </row>
        <row r="10689">
          <cell r="K10689">
            <v>-1.3043806238195081</v>
          </cell>
          <cell r="S10689">
            <v>40</v>
          </cell>
        </row>
        <row r="10690">
          <cell r="K10690">
            <v>-2.0812531330550867</v>
          </cell>
          <cell r="S10690">
            <v>40</v>
          </cell>
        </row>
        <row r="10691">
          <cell r="K10691">
            <v>-0.73807453762131048</v>
          </cell>
          <cell r="S10691">
            <v>40</v>
          </cell>
        </row>
        <row r="10692">
          <cell r="K10692">
            <v>-0.57954637961058308</v>
          </cell>
          <cell r="S10692">
            <v>40</v>
          </cell>
        </row>
        <row r="10693">
          <cell r="K10693">
            <v>-0.45750711942357536</v>
          </cell>
          <cell r="S10693">
            <v>40</v>
          </cell>
        </row>
        <row r="10694">
          <cell r="K10694">
            <v>-0.8274673239427931</v>
          </cell>
          <cell r="S10694">
            <v>40</v>
          </cell>
        </row>
        <row r="10695">
          <cell r="K10695">
            <v>-0.75624862489162148</v>
          </cell>
          <cell r="S10695">
            <v>40</v>
          </cell>
        </row>
        <row r="10696">
          <cell r="K10696">
            <v>-0.67609481859129317</v>
          </cell>
          <cell r="S10696">
            <v>40</v>
          </cell>
        </row>
        <row r="10697">
          <cell r="K10697">
            <v>0.30961689085051297</v>
          </cell>
          <cell r="S10697">
            <v>40</v>
          </cell>
        </row>
        <row r="10698">
          <cell r="K10698">
            <v>1.7694871735318773</v>
          </cell>
          <cell r="S10698">
            <v>40</v>
          </cell>
        </row>
        <row r="10699">
          <cell r="K10699">
            <v>2.8114362034541154</v>
          </cell>
          <cell r="S10699">
            <v>40</v>
          </cell>
        </row>
        <row r="10700">
          <cell r="K10700">
            <v>-1.2694870656951951</v>
          </cell>
          <cell r="S10700">
            <v>40</v>
          </cell>
        </row>
        <row r="10701">
          <cell r="K10701">
            <v>-0.45844189699421767</v>
          </cell>
          <cell r="S10701">
            <v>40</v>
          </cell>
        </row>
        <row r="10702">
          <cell r="K10702">
            <v>-0.71433276161615644</v>
          </cell>
          <cell r="S10702">
            <v>40</v>
          </cell>
        </row>
        <row r="10703">
          <cell r="K10703">
            <v>-0.55124605695475681</v>
          </cell>
          <cell r="S10703">
            <v>40</v>
          </cell>
        </row>
        <row r="10704">
          <cell r="K10704">
            <v>13.051425842468026</v>
          </cell>
          <cell r="S10704">
            <v>40</v>
          </cell>
        </row>
        <row r="10705">
          <cell r="K10705">
            <v>-0.33741500651312523</v>
          </cell>
          <cell r="S10705">
            <v>40</v>
          </cell>
        </row>
        <row r="10706">
          <cell r="K10706">
            <v>157.94816820060458</v>
          </cell>
          <cell r="S10706">
            <v>40</v>
          </cell>
        </row>
        <row r="10707">
          <cell r="K10707">
            <v>-0.33017356513973956</v>
          </cell>
          <cell r="S10707">
            <v>40</v>
          </cell>
        </row>
        <row r="10708">
          <cell r="K10708">
            <v>-1.1597324248797989</v>
          </cell>
          <cell r="S10708">
            <v>40</v>
          </cell>
        </row>
        <row r="10709">
          <cell r="K10709">
            <v>98.264042765789554</v>
          </cell>
          <cell r="S10709">
            <v>40</v>
          </cell>
        </row>
        <row r="10710">
          <cell r="K10710">
            <v>-1.2032358986881639</v>
          </cell>
          <cell r="S10710">
            <v>40</v>
          </cell>
        </row>
        <row r="10711">
          <cell r="K10711">
            <v>-1.7489395224312221</v>
          </cell>
          <cell r="S10711">
            <v>40</v>
          </cell>
        </row>
        <row r="10712">
          <cell r="K10712">
            <v>-0.7261839884764808</v>
          </cell>
          <cell r="S10712">
            <v>40</v>
          </cell>
        </row>
        <row r="10713">
          <cell r="K10713">
            <v>-0.59431682758232862</v>
          </cell>
          <cell r="S10713">
            <v>40</v>
          </cell>
        </row>
        <row r="10714">
          <cell r="K10714">
            <v>-0.50494702544085179</v>
          </cell>
          <cell r="S10714">
            <v>40</v>
          </cell>
        </row>
        <row r="10715">
          <cell r="K10715">
            <v>-0.82204279618460929</v>
          </cell>
          <cell r="S10715">
            <v>40</v>
          </cell>
        </row>
        <row r="10716">
          <cell r="K10716">
            <v>-0.74413976317022179</v>
          </cell>
          <cell r="S10716">
            <v>40</v>
          </cell>
        </row>
        <row r="10717">
          <cell r="K10717">
            <v>-2.0323714325132523</v>
          </cell>
          <cell r="S10717">
            <v>40</v>
          </cell>
        </row>
        <row r="10718">
          <cell r="K10718">
            <v>7.3754364204966352E-2</v>
          </cell>
          <cell r="S10718">
            <v>40</v>
          </cell>
        </row>
        <row r="10719">
          <cell r="K10719">
            <v>1.8851701595963402</v>
          </cell>
          <cell r="S10719">
            <v>40</v>
          </cell>
        </row>
        <row r="10720">
          <cell r="K10720">
            <v>2.9846414719903542</v>
          </cell>
          <cell r="S10720">
            <v>40</v>
          </cell>
        </row>
        <row r="10721">
          <cell r="K10721">
            <v>0.15872907046007967</v>
          </cell>
          <cell r="S10721">
            <v>40</v>
          </cell>
        </row>
        <row r="10722">
          <cell r="K10722">
            <v>-0.57453517368436591</v>
          </cell>
          <cell r="S10722">
            <v>40</v>
          </cell>
        </row>
        <row r="10723">
          <cell r="K10723">
            <v>-0.80407754230487483</v>
          </cell>
          <cell r="S10723">
            <v>40</v>
          </cell>
        </row>
        <row r="10724">
          <cell r="K10724">
            <v>-0.54169685198706996</v>
          </cell>
          <cell r="S10724">
            <v>40</v>
          </cell>
        </row>
        <row r="10725">
          <cell r="K10725">
            <v>23.690918671093563</v>
          </cell>
          <cell r="S10725">
            <v>40</v>
          </cell>
        </row>
        <row r="10726">
          <cell r="K10726">
            <v>-0.15161136957201596</v>
          </cell>
          <cell r="S10726">
            <v>40</v>
          </cell>
        </row>
        <row r="10727">
          <cell r="K10727">
            <v>14.808199888948382</v>
          </cell>
          <cell r="S10727">
            <v>40</v>
          </cell>
        </row>
        <row r="10728">
          <cell r="K10728">
            <v>-0.3766169201347872</v>
          </cell>
          <cell r="S10728">
            <v>40</v>
          </cell>
        </row>
        <row r="10729">
          <cell r="K10729">
            <v>-1.4700866753838597</v>
          </cell>
          <cell r="S10729">
            <v>40</v>
          </cell>
        </row>
        <row r="10730">
          <cell r="K10730">
            <v>188.36695750669637</v>
          </cell>
          <cell r="S10730">
            <v>40</v>
          </cell>
        </row>
        <row r="10731">
          <cell r="K10731">
            <v>-1.5442805195739555</v>
          </cell>
          <cell r="S10731">
            <v>40</v>
          </cell>
        </row>
        <row r="10732">
          <cell r="K10732">
            <v>-2.094719014622854</v>
          </cell>
          <cell r="S10732">
            <v>40</v>
          </cell>
        </row>
        <row r="10733">
          <cell r="K10733">
            <v>-0.194536585378035</v>
          </cell>
          <cell r="S10733">
            <v>40</v>
          </cell>
        </row>
        <row r="10734">
          <cell r="K10734">
            <v>-0.72161924937486699</v>
          </cell>
          <cell r="S10734">
            <v>40</v>
          </cell>
        </row>
        <row r="10735">
          <cell r="K10735">
            <v>-0.58759821164617321</v>
          </cell>
          <cell r="S10735">
            <v>40</v>
          </cell>
        </row>
        <row r="10736">
          <cell r="K10736">
            <v>-1.9957040685527097</v>
          </cell>
          <cell r="S10736">
            <v>40</v>
          </cell>
        </row>
        <row r="10737">
          <cell r="K10737">
            <v>6.7497729294016091</v>
          </cell>
          <cell r="S10737">
            <v>40</v>
          </cell>
        </row>
        <row r="10738">
          <cell r="K10738">
            <v>6.9979453930349855</v>
          </cell>
          <cell r="S10738">
            <v>40</v>
          </cell>
        </row>
        <row r="10739">
          <cell r="K10739">
            <v>-1.6939367669797369</v>
          </cell>
          <cell r="S10739">
            <v>40</v>
          </cell>
        </row>
        <row r="10740">
          <cell r="K10740">
            <v>3.9177497371688137</v>
          </cell>
          <cell r="S10740">
            <v>40</v>
          </cell>
        </row>
        <row r="10741">
          <cell r="K10741">
            <v>4.6015226640515952</v>
          </cell>
          <cell r="S10741">
            <v>40</v>
          </cell>
        </row>
        <row r="10742">
          <cell r="K10742">
            <v>5.9879826490620978E-2</v>
          </cell>
          <cell r="S10742">
            <v>40</v>
          </cell>
        </row>
        <row r="10743">
          <cell r="K10743">
            <v>-9.2097896966305257E-2</v>
          </cell>
          <cell r="S10743">
            <v>40</v>
          </cell>
        </row>
        <row r="10744">
          <cell r="K10744">
            <v>-0.80025918301686927</v>
          </cell>
          <cell r="S10744">
            <v>40</v>
          </cell>
        </row>
        <row r="10745">
          <cell r="K10745">
            <v>4.2645451699098036</v>
          </cell>
          <cell r="S10745">
            <v>40</v>
          </cell>
        </row>
        <row r="10746">
          <cell r="K10746">
            <v>117.80710289772762</v>
          </cell>
          <cell r="S10746">
            <v>40</v>
          </cell>
        </row>
        <row r="10747">
          <cell r="K10747">
            <v>-0.45086290159180892</v>
          </cell>
          <cell r="S10747">
            <v>40</v>
          </cell>
        </row>
        <row r="10748">
          <cell r="K10748">
            <v>12.050444675858049</v>
          </cell>
          <cell r="S10748">
            <v>40</v>
          </cell>
        </row>
        <row r="10749">
          <cell r="K10749">
            <v>-0.46247420489674679</v>
          </cell>
          <cell r="S10749">
            <v>40</v>
          </cell>
        </row>
        <row r="10750">
          <cell r="K10750">
            <v>-0.16848175892266515</v>
          </cell>
          <cell r="S10750">
            <v>40</v>
          </cell>
        </row>
        <row r="10751">
          <cell r="K10751">
            <v>11.781379974657897</v>
          </cell>
          <cell r="S10751">
            <v>40</v>
          </cell>
        </row>
        <row r="10752">
          <cell r="K10752">
            <v>-0.13682040070541249</v>
          </cell>
          <cell r="S10752">
            <v>40</v>
          </cell>
        </row>
        <row r="10753">
          <cell r="K10753">
            <v>-0.16905651918518275</v>
          </cell>
          <cell r="S10753">
            <v>40</v>
          </cell>
        </row>
        <row r="10754">
          <cell r="K10754">
            <v>-0.73314928201952978</v>
          </cell>
          <cell r="S10754">
            <v>40</v>
          </cell>
        </row>
        <row r="10755">
          <cell r="K10755">
            <v>-0.45206150449969279</v>
          </cell>
          <cell r="S10755">
            <v>40</v>
          </cell>
        </row>
        <row r="10756">
          <cell r="K10756">
            <v>-0.46101091177678549</v>
          </cell>
          <cell r="S10756">
            <v>40</v>
          </cell>
        </row>
        <row r="10757">
          <cell r="K10757">
            <v>5.9420524060898545</v>
          </cell>
          <cell r="S10757">
            <v>40</v>
          </cell>
        </row>
        <row r="10758">
          <cell r="K10758">
            <v>6.3099875437593393</v>
          </cell>
          <cell r="S10758">
            <v>40</v>
          </cell>
        </row>
        <row r="10759">
          <cell r="K10759">
            <v>7.3429317911339576</v>
          </cell>
          <cell r="S10759">
            <v>40</v>
          </cell>
        </row>
        <row r="10760">
          <cell r="K10760">
            <v>3.0268679044156066</v>
          </cell>
          <cell r="S10760">
            <v>40</v>
          </cell>
        </row>
        <row r="10761">
          <cell r="K10761">
            <v>3.8518938966706515</v>
          </cell>
          <cell r="S10761">
            <v>40</v>
          </cell>
        </row>
        <row r="10762">
          <cell r="K10762">
            <v>5.1305123280013287</v>
          </cell>
          <cell r="S10762">
            <v>40</v>
          </cell>
        </row>
        <row r="10763">
          <cell r="K10763">
            <v>1.7517124526887293</v>
          </cell>
          <cell r="S10763">
            <v>40</v>
          </cell>
        </row>
        <row r="10764">
          <cell r="K10764">
            <v>-0.40869033633769308</v>
          </cell>
          <cell r="S10764">
            <v>40</v>
          </cell>
        </row>
        <row r="10765">
          <cell r="K10765">
            <v>-0.42864864014447518</v>
          </cell>
          <cell r="S10765">
            <v>40</v>
          </cell>
        </row>
        <row r="10766">
          <cell r="K10766">
            <v>77.623695597837866</v>
          </cell>
          <cell r="S10766">
            <v>40</v>
          </cell>
        </row>
        <row r="10767">
          <cell r="K10767">
            <v>-0.42718428949714865</v>
          </cell>
          <cell r="S10767">
            <v>40</v>
          </cell>
        </row>
        <row r="10768">
          <cell r="K10768">
            <v>-0.36632473250496922</v>
          </cell>
          <cell r="S10768">
            <v>40</v>
          </cell>
        </row>
        <row r="10769">
          <cell r="K10769">
            <v>11.176801816555429</v>
          </cell>
          <cell r="S10769">
            <v>40</v>
          </cell>
        </row>
        <row r="10770">
          <cell r="K10770">
            <v>-0.29088876802508351</v>
          </cell>
          <cell r="S10770">
            <v>40</v>
          </cell>
        </row>
        <row r="10771">
          <cell r="K10771">
            <v>-0.58340122730316024</v>
          </cell>
          <cell r="S10771">
            <v>40</v>
          </cell>
        </row>
        <row r="10772">
          <cell r="K10772">
            <v>-0.1653252679630105</v>
          </cell>
          <cell r="S10772">
            <v>40</v>
          </cell>
        </row>
        <row r="10773">
          <cell r="K10773">
            <v>-0.52165702601828356</v>
          </cell>
          <cell r="S10773">
            <v>40</v>
          </cell>
        </row>
        <row r="10774">
          <cell r="K10774">
            <v>-0.78637488321077098</v>
          </cell>
          <cell r="S10774">
            <v>40</v>
          </cell>
        </row>
        <row r="10775">
          <cell r="K10775">
            <v>-0.73892776281534367</v>
          </cell>
          <cell r="S10775">
            <v>40</v>
          </cell>
        </row>
        <row r="10776">
          <cell r="K10776">
            <v>-0.70980814660452318</v>
          </cell>
          <cell r="S10776">
            <v>40</v>
          </cell>
        </row>
        <row r="10777">
          <cell r="K10777">
            <v>-0.27392954465248259</v>
          </cell>
          <cell r="S10777">
            <v>40</v>
          </cell>
        </row>
        <row r="10778">
          <cell r="K10778">
            <v>-0.33574408100736247</v>
          </cell>
          <cell r="S10778">
            <v>40</v>
          </cell>
        </row>
        <row r="10779">
          <cell r="K10779">
            <v>-0.27770742452097397</v>
          </cell>
          <cell r="S10779">
            <v>40</v>
          </cell>
        </row>
        <row r="10780">
          <cell r="K10780">
            <v>-0.36622769116693815</v>
          </cell>
          <cell r="S10780">
            <v>40</v>
          </cell>
        </row>
        <row r="10781">
          <cell r="K10781">
            <v>5.9432410460165688</v>
          </cell>
          <cell r="S10781">
            <v>40</v>
          </cell>
        </row>
        <row r="10782">
          <cell r="K10782">
            <v>5.6209636611740628</v>
          </cell>
          <cell r="S10782">
            <v>40</v>
          </cell>
        </row>
        <row r="10783">
          <cell r="K10783">
            <v>6.3439102930480402</v>
          </cell>
          <cell r="S10783">
            <v>40</v>
          </cell>
        </row>
        <row r="10784">
          <cell r="K10784">
            <v>5.8576750576885788</v>
          </cell>
          <cell r="S10784">
            <v>40</v>
          </cell>
        </row>
        <row r="10785">
          <cell r="K10785">
            <v>7.3420348563403355</v>
          </cell>
          <cell r="S10785">
            <v>40</v>
          </cell>
        </row>
        <row r="10786">
          <cell r="K10786">
            <v>6.9672938223029952</v>
          </cell>
          <cell r="S10786">
            <v>40</v>
          </cell>
        </row>
        <row r="10787">
          <cell r="K10787">
            <v>3.2591121147555899</v>
          </cell>
          <cell r="S10787">
            <v>40</v>
          </cell>
        </row>
        <row r="10788">
          <cell r="K10788">
            <v>3.0008258561817547</v>
          </cell>
          <cell r="S10788">
            <v>40</v>
          </cell>
        </row>
        <row r="10789">
          <cell r="K10789">
            <v>3.8054178035151445</v>
          </cell>
          <cell r="S10789">
            <v>40</v>
          </cell>
        </row>
        <row r="10790">
          <cell r="K10790">
            <v>3.9871620385159172</v>
          </cell>
          <cell r="S10790">
            <v>40</v>
          </cell>
        </row>
        <row r="10791">
          <cell r="K10791">
            <v>5.1074472011673988</v>
          </cell>
          <cell r="S10791">
            <v>40</v>
          </cell>
        </row>
        <row r="10792">
          <cell r="K10792">
            <v>5.0837580370411137</v>
          </cell>
          <cell r="S10792">
            <v>40</v>
          </cell>
        </row>
        <row r="10793">
          <cell r="K10793">
            <v>1.7155835587420982</v>
          </cell>
          <cell r="S10793">
            <v>40</v>
          </cell>
        </row>
        <row r="10794">
          <cell r="K10794">
            <v>-1.0860697170383304</v>
          </cell>
          <cell r="S10794">
            <v>40</v>
          </cell>
        </row>
        <row r="10795">
          <cell r="K10795">
            <v>-0.24540992351422888</v>
          </cell>
          <cell r="S10795">
            <v>40</v>
          </cell>
        </row>
        <row r="10796">
          <cell r="K10796">
            <v>-0.74395974589253966</v>
          </cell>
          <cell r="S10796">
            <v>40</v>
          </cell>
        </row>
        <row r="10797">
          <cell r="K10797">
            <v>-0.25730596619411467</v>
          </cell>
          <cell r="S10797">
            <v>40</v>
          </cell>
        </row>
        <row r="10798">
          <cell r="K10798">
            <v>-0.81812570042070554</v>
          </cell>
          <cell r="S10798">
            <v>40</v>
          </cell>
        </row>
        <row r="10799">
          <cell r="K10799">
            <v>8.0401766383495143</v>
          </cell>
          <cell r="S10799">
            <v>40</v>
          </cell>
        </row>
        <row r="10800">
          <cell r="K10800">
            <v>0.85453702672496579</v>
          </cell>
          <cell r="S10800">
            <v>40</v>
          </cell>
        </row>
        <row r="10801">
          <cell r="K10801">
            <v>-0.26145478955985146</v>
          </cell>
          <cell r="S10801">
            <v>40</v>
          </cell>
        </row>
        <row r="10802">
          <cell r="K10802">
            <v>-1.953260100928512</v>
          </cell>
          <cell r="S10802">
            <v>40</v>
          </cell>
        </row>
        <row r="10803">
          <cell r="K10803">
            <v>-0.29239414983169143</v>
          </cell>
          <cell r="S10803">
            <v>40</v>
          </cell>
        </row>
        <row r="10804">
          <cell r="K10804">
            <v>0.24766307592578612</v>
          </cell>
          <cell r="S10804">
            <v>40</v>
          </cell>
        </row>
        <row r="10805">
          <cell r="K10805">
            <v>4.1901288799140008</v>
          </cell>
          <cell r="S10805">
            <v>40</v>
          </cell>
        </row>
        <row r="10806">
          <cell r="K10806">
            <v>5.8732773732319394</v>
          </cell>
          <cell r="S10806">
            <v>40</v>
          </cell>
        </row>
        <row r="10807">
          <cell r="K10807">
            <v>-0.17556883238027857</v>
          </cell>
          <cell r="S10807">
            <v>40</v>
          </cell>
        </row>
        <row r="10808">
          <cell r="K10808">
            <v>0.71340958047849112</v>
          </cell>
          <cell r="S10808">
            <v>40</v>
          </cell>
        </row>
        <row r="10809">
          <cell r="K10809">
            <v>-0.31128113528713747</v>
          </cell>
          <cell r="S10809">
            <v>40</v>
          </cell>
        </row>
        <row r="10810">
          <cell r="K10810">
            <v>0.66906980887065581</v>
          </cell>
          <cell r="S10810">
            <v>40</v>
          </cell>
        </row>
        <row r="10811">
          <cell r="K10811">
            <v>-0.16314465700119851</v>
          </cell>
          <cell r="S10811">
            <v>40</v>
          </cell>
        </row>
        <row r="10812">
          <cell r="K10812">
            <v>0.77843021618909092</v>
          </cell>
          <cell r="S10812">
            <v>40</v>
          </cell>
        </row>
        <row r="10813">
          <cell r="K10813">
            <v>9.2808183538997238</v>
          </cell>
          <cell r="S10813">
            <v>40</v>
          </cell>
        </row>
        <row r="10814">
          <cell r="K10814">
            <v>0.7571698528771611</v>
          </cell>
          <cell r="S10814">
            <v>40</v>
          </cell>
        </row>
        <row r="10815">
          <cell r="K10815">
            <v>-0.33619240389044991</v>
          </cell>
          <cell r="S10815">
            <v>40</v>
          </cell>
        </row>
        <row r="10816">
          <cell r="K10816">
            <v>703.09891164833402</v>
          </cell>
          <cell r="S10816">
            <v>40</v>
          </cell>
        </row>
        <row r="10817">
          <cell r="K10817">
            <v>-0.80068280957419069</v>
          </cell>
          <cell r="S10817">
            <v>40</v>
          </cell>
        </row>
        <row r="10818">
          <cell r="K10818">
            <v>1.4502355995484784</v>
          </cell>
          <cell r="S10818">
            <v>40</v>
          </cell>
        </row>
        <row r="10819">
          <cell r="K10819">
            <v>-0.55844807713366795</v>
          </cell>
          <cell r="S10819">
            <v>40</v>
          </cell>
        </row>
        <row r="10820">
          <cell r="K10820">
            <v>5.2829932856790114</v>
          </cell>
          <cell r="S10820">
            <v>40</v>
          </cell>
        </row>
        <row r="10821">
          <cell r="K10821">
            <v>5.3406142968090933</v>
          </cell>
          <cell r="S10821">
            <v>40</v>
          </cell>
        </row>
        <row r="10822">
          <cell r="K10822">
            <v>6.8288066563752539</v>
          </cell>
          <cell r="S10822">
            <v>40</v>
          </cell>
        </row>
        <row r="10823">
          <cell r="K10823">
            <v>2.6241949316953783</v>
          </cell>
          <cell r="S10823">
            <v>40</v>
          </cell>
        </row>
        <row r="10824">
          <cell r="K10824">
            <v>3.2401610483371033</v>
          </cell>
          <cell r="S10824">
            <v>40</v>
          </cell>
        </row>
        <row r="10825">
          <cell r="K10825">
            <v>4.8731218957994873</v>
          </cell>
          <cell r="S10825">
            <v>40</v>
          </cell>
        </row>
        <row r="10826">
          <cell r="K10826">
            <v>0.7239004539856484</v>
          </cell>
          <cell r="S10826">
            <v>40</v>
          </cell>
        </row>
        <row r="10827">
          <cell r="K10827">
            <v>-0.92538865068425646</v>
          </cell>
          <cell r="S10827">
            <v>40</v>
          </cell>
        </row>
        <row r="10828">
          <cell r="K10828">
            <v>0.98612849874504194</v>
          </cell>
          <cell r="S10828">
            <v>40</v>
          </cell>
        </row>
        <row r="10829">
          <cell r="K10829">
            <v>0.33019826882768205</v>
          </cell>
          <cell r="S10829">
            <v>40</v>
          </cell>
        </row>
        <row r="10830">
          <cell r="K10830">
            <v>0.76804318920657955</v>
          </cell>
          <cell r="S10830">
            <v>40</v>
          </cell>
        </row>
        <row r="10831">
          <cell r="K10831">
            <v>-2.325988718619096</v>
          </cell>
          <cell r="S10831">
            <v>40</v>
          </cell>
        </row>
        <row r="10832">
          <cell r="K10832">
            <v>0.23249347033088336</v>
          </cell>
          <cell r="S10832">
            <v>40</v>
          </cell>
        </row>
        <row r="10833">
          <cell r="K10833">
            <v>-1.0978579676693345</v>
          </cell>
          <cell r="S10833">
            <v>40</v>
          </cell>
        </row>
        <row r="10834">
          <cell r="K10834">
            <v>-4.038738887601389E-2</v>
          </cell>
          <cell r="S10834">
            <v>40</v>
          </cell>
        </row>
        <row r="10835">
          <cell r="K10835">
            <v>1.9782842394363132</v>
          </cell>
          <cell r="S10835">
            <v>40</v>
          </cell>
        </row>
        <row r="10836">
          <cell r="K10836">
            <v>-4.0876157862478169E-2</v>
          </cell>
          <cell r="S10836">
            <v>40</v>
          </cell>
        </row>
        <row r="10837">
          <cell r="K10837">
            <v>-7.8735603578168875E-2</v>
          </cell>
          <cell r="S10837">
            <v>40</v>
          </cell>
        </row>
        <row r="10838">
          <cell r="K10838">
            <v>-0.7803766148029716</v>
          </cell>
          <cell r="S10838">
            <v>40</v>
          </cell>
        </row>
        <row r="10839">
          <cell r="K10839">
            <v>-0.56101180882557633</v>
          </cell>
          <cell r="S10839">
            <v>40</v>
          </cell>
        </row>
        <row r="10840">
          <cell r="K10840">
            <v>-0.52028043952783509</v>
          </cell>
          <cell r="S10840">
            <v>40</v>
          </cell>
        </row>
        <row r="10841">
          <cell r="K10841">
            <v>-0.78006663615527982</v>
          </cell>
          <cell r="S10841">
            <v>40</v>
          </cell>
        </row>
        <row r="10842">
          <cell r="K10842">
            <v>5.0032676105207701</v>
          </cell>
          <cell r="S10842">
            <v>40</v>
          </cell>
        </row>
        <row r="10843">
          <cell r="K10843">
            <v>5.5388430935041466</v>
          </cell>
          <cell r="S10843">
            <v>40</v>
          </cell>
        </row>
        <row r="10844">
          <cell r="K10844">
            <v>-0.64798131179503005</v>
          </cell>
          <cell r="S10844">
            <v>40</v>
          </cell>
        </row>
        <row r="10845">
          <cell r="K10845">
            <v>2.6250625077224323</v>
          </cell>
          <cell r="S10845">
            <v>40</v>
          </cell>
        </row>
        <row r="10846">
          <cell r="K10846">
            <v>3.8807225405023003</v>
          </cell>
          <cell r="S10846">
            <v>40</v>
          </cell>
        </row>
        <row r="10847">
          <cell r="K10847">
            <v>0.23571386159935787</v>
          </cell>
          <cell r="S10847">
            <v>40</v>
          </cell>
        </row>
        <row r="10848">
          <cell r="K10848">
            <v>-1.0149512443613613</v>
          </cell>
          <cell r="S10848">
            <v>40</v>
          </cell>
        </row>
        <row r="10849">
          <cell r="K10849">
            <v>-1.0190889543398831</v>
          </cell>
          <cell r="S10849">
            <v>40</v>
          </cell>
        </row>
        <row r="10850">
          <cell r="K10850">
            <v>-0.63569249841821474</v>
          </cell>
          <cell r="S10850">
            <v>40</v>
          </cell>
        </row>
        <row r="10851">
          <cell r="K10851">
            <v>-0.43082269987970379</v>
          </cell>
          <cell r="S10851">
            <v>40</v>
          </cell>
        </row>
        <row r="10852">
          <cell r="K10852">
            <v>-0.31800659464393516</v>
          </cell>
          <cell r="S10852">
            <v>40</v>
          </cell>
        </row>
        <row r="10853">
          <cell r="K10853">
            <v>154.57044174806407</v>
          </cell>
          <cell r="S10853">
            <v>40</v>
          </cell>
        </row>
        <row r="10854">
          <cell r="K10854">
            <v>1.150497138087119E-2</v>
          </cell>
          <cell r="S10854">
            <v>40</v>
          </cell>
        </row>
        <row r="10855">
          <cell r="K10855">
            <v>-1.5779902208255059</v>
          </cell>
          <cell r="S10855">
            <v>40</v>
          </cell>
        </row>
        <row r="10856">
          <cell r="K10856">
            <v>174.68110941850153</v>
          </cell>
          <cell r="S10856">
            <v>40</v>
          </cell>
        </row>
        <row r="10857">
          <cell r="K10857">
            <v>-1.6085778813313372</v>
          </cell>
          <cell r="S10857">
            <v>40</v>
          </cell>
        </row>
        <row r="10858">
          <cell r="K10858">
            <v>-2.5673779539970987</v>
          </cell>
          <cell r="S10858">
            <v>39</v>
          </cell>
        </row>
        <row r="10859">
          <cell r="K10859">
            <v>-0.80532922463243939</v>
          </cell>
          <cell r="S10859">
            <v>40</v>
          </cell>
        </row>
        <row r="10860">
          <cell r="K10860">
            <v>-0.59909157464928597</v>
          </cell>
          <cell r="S10860">
            <v>40</v>
          </cell>
        </row>
        <row r="10861">
          <cell r="K10861">
            <v>-0.5075410480120025</v>
          </cell>
          <cell r="S10861">
            <v>40</v>
          </cell>
        </row>
        <row r="10862">
          <cell r="K10862">
            <v>-0.86901778935403118</v>
          </cell>
          <cell r="S10862">
            <v>40</v>
          </cell>
        </row>
        <row r="10863">
          <cell r="K10863">
            <v>4.4490332293149359</v>
          </cell>
          <cell r="S10863">
            <v>40</v>
          </cell>
        </row>
        <row r="10864">
          <cell r="K10864">
            <v>4.9599457232568342</v>
          </cell>
          <cell r="S10864">
            <v>40</v>
          </cell>
        </row>
        <row r="10865">
          <cell r="K10865">
            <v>-0.72410891870536431</v>
          </cell>
          <cell r="S10865">
            <v>40</v>
          </cell>
        </row>
        <row r="10866">
          <cell r="K10866">
            <v>1.5346865250834132</v>
          </cell>
          <cell r="S10866">
            <v>40</v>
          </cell>
        </row>
        <row r="10867">
          <cell r="K10867">
            <v>3.035748050017026</v>
          </cell>
          <cell r="S10867">
            <v>40</v>
          </cell>
        </row>
        <row r="10868">
          <cell r="K10868">
            <v>-0.99504427924766781</v>
          </cell>
          <cell r="S10868">
            <v>40</v>
          </cell>
        </row>
        <row r="10869">
          <cell r="K10869">
            <v>-0.78746482501902082</v>
          </cell>
          <cell r="S10869">
            <v>40</v>
          </cell>
        </row>
        <row r="10870">
          <cell r="K10870">
            <v>-0.76696552519051531</v>
          </cell>
          <cell r="S10870">
            <v>40</v>
          </cell>
        </row>
        <row r="10871">
          <cell r="K10871">
            <v>-0.59479518143330379</v>
          </cell>
          <cell r="S10871">
            <v>40</v>
          </cell>
        </row>
        <row r="10872">
          <cell r="K10872">
            <v>86.338041726378904</v>
          </cell>
          <cell r="S10872">
            <v>40</v>
          </cell>
        </row>
        <row r="10873">
          <cell r="K10873">
            <v>69.735912108284225</v>
          </cell>
          <cell r="S10873">
            <v>40</v>
          </cell>
        </row>
        <row r="10874">
          <cell r="K10874">
            <v>12.424315082594914</v>
          </cell>
          <cell r="S10874">
            <v>40</v>
          </cell>
        </row>
        <row r="10875">
          <cell r="K10875">
            <v>19.8927168764728</v>
          </cell>
          <cell r="S10875">
            <v>40</v>
          </cell>
        </row>
        <row r="10876">
          <cell r="K10876">
            <v>-1.2645995375686705</v>
          </cell>
          <cell r="S10876">
            <v>40</v>
          </cell>
        </row>
        <row r="10877">
          <cell r="K10877">
            <v>264.8687677218843</v>
          </cell>
          <cell r="S10877">
            <v>40</v>
          </cell>
        </row>
        <row r="10878">
          <cell r="K10878">
            <v>-1.2097154269736283</v>
          </cell>
          <cell r="S10878">
            <v>40</v>
          </cell>
        </row>
        <row r="10879">
          <cell r="K10879">
            <v>-2.2078594345572595</v>
          </cell>
          <cell r="S10879">
            <v>39</v>
          </cell>
        </row>
        <row r="10880">
          <cell r="K10880">
            <v>-0.79813873572256511</v>
          </cell>
          <cell r="S10880">
            <v>40</v>
          </cell>
        </row>
        <row r="10881">
          <cell r="K10881">
            <v>-0.61901368058746042</v>
          </cell>
          <cell r="S10881">
            <v>40</v>
          </cell>
        </row>
        <row r="10882">
          <cell r="K10882">
            <v>-0.50876226345284115</v>
          </cell>
          <cell r="S10882">
            <v>40</v>
          </cell>
        </row>
        <row r="10883">
          <cell r="K10883">
            <v>-0.87501148413679197</v>
          </cell>
          <cell r="S10883">
            <v>40</v>
          </cell>
        </row>
        <row r="10884">
          <cell r="K10884">
            <v>4.3620984598328576</v>
          </cell>
          <cell r="S10884">
            <v>40</v>
          </cell>
        </row>
        <row r="10885">
          <cell r="K10885">
            <v>5.0378125515084813</v>
          </cell>
          <cell r="S10885">
            <v>40</v>
          </cell>
        </row>
        <row r="10886">
          <cell r="K10886">
            <v>-0.71129918219940913</v>
          </cell>
          <cell r="S10886">
            <v>40</v>
          </cell>
        </row>
        <row r="10887">
          <cell r="K10887">
            <v>1.9460668640275842</v>
          </cell>
          <cell r="S10887">
            <v>40</v>
          </cell>
        </row>
        <row r="10888">
          <cell r="K10888">
            <v>3.1293970626756495</v>
          </cell>
          <cell r="S10888">
            <v>40</v>
          </cell>
        </row>
        <row r="10889">
          <cell r="K10889">
            <v>-0.99221006751543417</v>
          </cell>
          <cell r="S10889">
            <v>40</v>
          </cell>
        </row>
        <row r="10890">
          <cell r="K10890">
            <v>-0.63666125158755915</v>
          </cell>
          <cell r="S10890">
            <v>40</v>
          </cell>
        </row>
        <row r="10891">
          <cell r="K10891">
            <v>-0.86534978301666599</v>
          </cell>
          <cell r="S10891">
            <v>40</v>
          </cell>
        </row>
        <row r="10892">
          <cell r="K10892">
            <v>5.778715407942129</v>
          </cell>
          <cell r="S10892">
            <v>40</v>
          </cell>
        </row>
        <row r="10893">
          <cell r="K10893">
            <v>-0.44241152213300194</v>
          </cell>
          <cell r="S10893">
            <v>40</v>
          </cell>
        </row>
        <row r="10894">
          <cell r="K10894">
            <v>-0.37277274168860935</v>
          </cell>
          <cell r="S10894">
            <v>40</v>
          </cell>
        </row>
        <row r="10895">
          <cell r="K10895">
            <v>127.28526185912911</v>
          </cell>
          <cell r="S10895">
            <v>40</v>
          </cell>
        </row>
        <row r="10896">
          <cell r="K10896">
            <v>-0.11216846644109102</v>
          </cell>
          <cell r="S10896">
            <v>40</v>
          </cell>
        </row>
        <row r="10897">
          <cell r="K10897">
            <v>-1.5624358632137039</v>
          </cell>
          <cell r="S10897">
            <v>40</v>
          </cell>
        </row>
        <row r="10898">
          <cell r="K10898">
            <v>-5.2081946095538907E-2</v>
          </cell>
          <cell r="S10898">
            <v>40</v>
          </cell>
        </row>
        <row r="10899">
          <cell r="K10899">
            <v>-1.5693909608002998</v>
          </cell>
          <cell r="S10899">
            <v>40</v>
          </cell>
        </row>
        <row r="10900">
          <cell r="K10900">
            <v>-2.2849709404862257</v>
          </cell>
          <cell r="S10900">
            <v>40</v>
          </cell>
        </row>
        <row r="10901">
          <cell r="K10901">
            <v>-0.63530961577253442</v>
          </cell>
          <cell r="S10901">
            <v>40</v>
          </cell>
        </row>
        <row r="10902">
          <cell r="K10902">
            <v>-0.68050994033861167</v>
          </cell>
          <cell r="S10902">
            <v>40</v>
          </cell>
        </row>
        <row r="10903">
          <cell r="K10903">
            <v>-0.55044123019851632</v>
          </cell>
          <cell r="S10903">
            <v>40</v>
          </cell>
        </row>
        <row r="10904">
          <cell r="K10904">
            <v>-1.8944307998336041</v>
          </cell>
          <cell r="S10904">
            <v>40</v>
          </cell>
        </row>
        <row r="10905">
          <cell r="K10905">
            <v>-1.9749623669169898</v>
          </cell>
          <cell r="S10905">
            <v>40</v>
          </cell>
        </row>
        <row r="10906">
          <cell r="K10906">
            <v>6.3989305884277634</v>
          </cell>
          <cell r="S10906">
            <v>40</v>
          </cell>
        </row>
        <row r="10907">
          <cell r="K10907">
            <v>-0.87898014949597569</v>
          </cell>
          <cell r="S10907">
            <v>40</v>
          </cell>
        </row>
        <row r="10908">
          <cell r="K10908">
            <v>-0.68983681737295277</v>
          </cell>
          <cell r="S10908">
            <v>40</v>
          </cell>
        </row>
        <row r="10909">
          <cell r="K10909">
            <v>3.8814539849239758</v>
          </cell>
          <cell r="S10909">
            <v>40</v>
          </cell>
        </row>
        <row r="10910">
          <cell r="K10910">
            <v>-1.1167846250884603</v>
          </cell>
          <cell r="S10910">
            <v>40</v>
          </cell>
        </row>
        <row r="10911">
          <cell r="K10911">
            <v>-0.11064401534715965</v>
          </cell>
          <cell r="S10911">
            <v>40</v>
          </cell>
        </row>
        <row r="10912">
          <cell r="K10912">
            <v>-0.77289353384493731</v>
          </cell>
          <cell r="S10912">
            <v>40</v>
          </cell>
        </row>
        <row r="10913">
          <cell r="K10913">
            <v>173.68627215568287</v>
          </cell>
          <cell r="S10913">
            <v>40</v>
          </cell>
        </row>
        <row r="10914">
          <cell r="K10914">
            <v>30.78697997463437</v>
          </cell>
          <cell r="S10914">
            <v>40</v>
          </cell>
        </row>
        <row r="10915">
          <cell r="K10915">
            <v>-0.39620520135206844</v>
          </cell>
          <cell r="S10915">
            <v>40</v>
          </cell>
        </row>
        <row r="10916">
          <cell r="K10916">
            <v>23.791548145871992</v>
          </cell>
          <cell r="S10916">
            <v>40</v>
          </cell>
        </row>
        <row r="10917">
          <cell r="K10917">
            <v>101.62399024520514</v>
          </cell>
          <cell r="S10917">
            <v>40</v>
          </cell>
        </row>
        <row r="10918">
          <cell r="K10918">
            <v>-1.194257920429552</v>
          </cell>
          <cell r="S10918">
            <v>40</v>
          </cell>
        </row>
        <row r="10919">
          <cell r="K10919">
            <v>-0.4509261586656157</v>
          </cell>
          <cell r="S10919">
            <v>40</v>
          </cell>
        </row>
        <row r="10920">
          <cell r="K10920">
            <v>-1.2412818835451698</v>
          </cell>
          <cell r="S10920">
            <v>40</v>
          </cell>
        </row>
        <row r="10921">
          <cell r="K10921">
            <v>-1.6722671339734778</v>
          </cell>
          <cell r="S10921">
            <v>40</v>
          </cell>
        </row>
        <row r="10922">
          <cell r="K10922">
            <v>-0.78077881061605048</v>
          </cell>
          <cell r="S10922">
            <v>40</v>
          </cell>
        </row>
        <row r="10923">
          <cell r="K10923">
            <v>-0.73262984565321587</v>
          </cell>
          <cell r="S10923">
            <v>40</v>
          </cell>
        </row>
        <row r="10924">
          <cell r="K10924">
            <v>-0.46412766555674223</v>
          </cell>
          <cell r="S10924">
            <v>40</v>
          </cell>
        </row>
        <row r="10925">
          <cell r="K10925">
            <v>-0.57299905389123029</v>
          </cell>
          <cell r="S10925">
            <v>40</v>
          </cell>
        </row>
        <row r="10926">
          <cell r="K10926">
            <v>5.7096262687124746</v>
          </cell>
          <cell r="S10926">
            <v>40</v>
          </cell>
        </row>
        <row r="10927">
          <cell r="K10927">
            <v>5.8596685619473172</v>
          </cell>
          <cell r="S10927">
            <v>40</v>
          </cell>
        </row>
        <row r="10928">
          <cell r="K10928">
            <v>1.6713688453152502</v>
          </cell>
          <cell r="S10928">
            <v>40</v>
          </cell>
        </row>
        <row r="10929">
          <cell r="K10929">
            <v>3.331069860668245</v>
          </cell>
          <cell r="S10929">
            <v>40</v>
          </cell>
        </row>
        <row r="10930">
          <cell r="K10930">
            <v>4.3946541601368949</v>
          </cell>
          <cell r="S10930">
            <v>40</v>
          </cell>
        </row>
        <row r="10931">
          <cell r="K10931">
            <v>-0.20209481113214017</v>
          </cell>
          <cell r="S10931">
            <v>40</v>
          </cell>
        </row>
        <row r="10932">
          <cell r="K10932">
            <v>-0.41853096186751287</v>
          </cell>
          <cell r="S10932">
            <v>40</v>
          </cell>
        </row>
        <row r="10933">
          <cell r="K10933">
            <v>-0.41454196432073015</v>
          </cell>
          <cell r="S10933">
            <v>40</v>
          </cell>
        </row>
        <row r="10934">
          <cell r="K10934">
            <v>2.4081415789932716</v>
          </cell>
          <cell r="S10934">
            <v>40</v>
          </cell>
        </row>
        <row r="10935">
          <cell r="K10935">
            <v>-0.43962260641339035</v>
          </cell>
          <cell r="S10935">
            <v>40</v>
          </cell>
        </row>
        <row r="10936">
          <cell r="K10936">
            <v>-0.25212390283757025</v>
          </cell>
          <cell r="S10936">
            <v>40</v>
          </cell>
        </row>
        <row r="10937">
          <cell r="K10937">
            <v>-8.0695391486217807E-2</v>
          </cell>
          <cell r="S10937">
            <v>40</v>
          </cell>
        </row>
        <row r="10938">
          <cell r="K10938">
            <v>-0.12910012129639281</v>
          </cell>
          <cell r="S10938">
            <v>40</v>
          </cell>
        </row>
        <row r="10939">
          <cell r="K10939">
            <v>-0.52869253199284472</v>
          </cell>
          <cell r="S10939">
            <v>40</v>
          </cell>
        </row>
        <row r="10940">
          <cell r="K10940">
            <v>-0.19449013074704</v>
          </cell>
          <cell r="S10940">
            <v>40</v>
          </cell>
        </row>
        <row r="10941">
          <cell r="K10941">
            <v>-0.3219687001923483</v>
          </cell>
          <cell r="S10941">
            <v>40</v>
          </cell>
        </row>
        <row r="10942">
          <cell r="K10942">
            <v>-1.3257967024147932</v>
          </cell>
          <cell r="S10942">
            <v>40</v>
          </cell>
        </row>
        <row r="10943">
          <cell r="K10943">
            <v>-0.78527160070060509</v>
          </cell>
          <cell r="S10943">
            <v>40</v>
          </cell>
        </row>
        <row r="10944">
          <cell r="K10944">
            <v>-0.39222934744136378</v>
          </cell>
          <cell r="S10944">
            <v>40</v>
          </cell>
        </row>
        <row r="10945">
          <cell r="K10945">
            <v>8.5110911567134864E-2</v>
          </cell>
          <cell r="S10945">
            <v>40</v>
          </cell>
        </row>
        <row r="10946">
          <cell r="K10946">
            <v>-0.39946714256866722</v>
          </cell>
          <cell r="S10946">
            <v>40</v>
          </cell>
        </row>
        <row r="10947">
          <cell r="K10947">
            <v>-0.27784582873575547</v>
          </cell>
          <cell r="S10947">
            <v>40</v>
          </cell>
        </row>
        <row r="10948">
          <cell r="K10948">
            <v>-1.7576400846151756</v>
          </cell>
          <cell r="S10948">
            <v>40</v>
          </cell>
        </row>
        <row r="10949">
          <cell r="K10949">
            <v>-0.57986408287947822</v>
          </cell>
          <cell r="S10949">
            <v>40</v>
          </cell>
        </row>
        <row r="10950">
          <cell r="K10950">
            <v>-0.53771532374838393</v>
          </cell>
          <cell r="S10950">
            <v>40</v>
          </cell>
        </row>
        <row r="10951">
          <cell r="K10951">
            <v>5.7236471857705151</v>
          </cell>
          <cell r="S10951">
            <v>40</v>
          </cell>
        </row>
        <row r="10952">
          <cell r="K10952">
            <v>5.9686657065123754</v>
          </cell>
          <cell r="S10952">
            <v>40</v>
          </cell>
        </row>
        <row r="10953">
          <cell r="K10953">
            <v>5.9598453827116362</v>
          </cell>
          <cell r="S10953">
            <v>40</v>
          </cell>
        </row>
        <row r="10954">
          <cell r="K10954">
            <v>6.3216705115469551</v>
          </cell>
          <cell r="S10954">
            <v>40</v>
          </cell>
        </row>
        <row r="10955">
          <cell r="K10955">
            <v>1.603900752644337</v>
          </cell>
          <cell r="S10955">
            <v>40</v>
          </cell>
        </row>
        <row r="10956">
          <cell r="K10956">
            <v>1.9121903272527085</v>
          </cell>
          <cell r="S10956">
            <v>40</v>
          </cell>
        </row>
        <row r="10957">
          <cell r="K10957">
            <v>3.1339512230991828</v>
          </cell>
          <cell r="S10957">
            <v>40</v>
          </cell>
        </row>
        <row r="10958">
          <cell r="K10958">
            <v>3.7490632445623788</v>
          </cell>
          <cell r="S10958">
            <v>40</v>
          </cell>
        </row>
        <row r="10959">
          <cell r="K10959">
            <v>4.4078017629957955</v>
          </cell>
          <cell r="S10959">
            <v>40</v>
          </cell>
        </row>
        <row r="10960">
          <cell r="K10960">
            <v>4.7382047111586694</v>
          </cell>
          <cell r="S10960">
            <v>40</v>
          </cell>
        </row>
        <row r="10961">
          <cell r="K10961">
            <v>-0.27757083923371029</v>
          </cell>
          <cell r="S10961">
            <v>40</v>
          </cell>
        </row>
        <row r="10962">
          <cell r="K10962">
            <v>-1.2784982645994851</v>
          </cell>
          <cell r="S10962">
            <v>40</v>
          </cell>
        </row>
        <row r="10963">
          <cell r="K10963">
            <v>-0.25130606716271942</v>
          </cell>
          <cell r="S10963">
            <v>40</v>
          </cell>
        </row>
        <row r="10964">
          <cell r="K10964">
            <v>-0.82757196953486178</v>
          </cell>
          <cell r="S10964">
            <v>40</v>
          </cell>
        </row>
        <row r="10965">
          <cell r="K10965">
            <v>-0.24903785001080725</v>
          </cell>
          <cell r="S10965">
            <v>40</v>
          </cell>
        </row>
        <row r="10966">
          <cell r="K10966">
            <v>-0.92004960812962</v>
          </cell>
          <cell r="S10966">
            <v>40</v>
          </cell>
        </row>
        <row r="10967">
          <cell r="K10967">
            <v>1.4600852838982092</v>
          </cell>
          <cell r="S10967">
            <v>40</v>
          </cell>
        </row>
        <row r="10968">
          <cell r="K10968">
            <v>0.77635671802102846</v>
          </cell>
          <cell r="S10968">
            <v>40</v>
          </cell>
        </row>
        <row r="10969">
          <cell r="K10969">
            <v>-0.26772387459782426</v>
          </cell>
          <cell r="S10969">
            <v>40</v>
          </cell>
        </row>
        <row r="10970">
          <cell r="K10970">
            <v>3.43486245920462</v>
          </cell>
          <cell r="S10970">
            <v>40</v>
          </cell>
        </row>
        <row r="10971">
          <cell r="K10971">
            <v>-0.24931967848680203</v>
          </cell>
          <cell r="S10971">
            <v>40</v>
          </cell>
        </row>
        <row r="10972">
          <cell r="K10972">
            <v>3.351527940627641</v>
          </cell>
          <cell r="S10972">
            <v>40</v>
          </cell>
        </row>
        <row r="10973">
          <cell r="K10973">
            <v>2937.1839650606926</v>
          </cell>
          <cell r="S10973">
            <v>40</v>
          </cell>
        </row>
        <row r="10974">
          <cell r="K10974">
            <v>5.3460491664662237</v>
          </cell>
          <cell r="S10974">
            <v>40</v>
          </cell>
        </row>
        <row r="10975">
          <cell r="K10975">
            <v>16.479729001445541</v>
          </cell>
          <cell r="S10975">
            <v>40</v>
          </cell>
        </row>
        <row r="10976">
          <cell r="K10976">
            <v>6049.7644070356355</v>
          </cell>
          <cell r="S10976">
            <v>40</v>
          </cell>
        </row>
        <row r="10977">
          <cell r="K10977">
            <v>-0.3275792164769461</v>
          </cell>
          <cell r="S10977">
            <v>40</v>
          </cell>
        </row>
        <row r="10978">
          <cell r="K10978">
            <v>-1.6449182104635707</v>
          </cell>
          <cell r="S10978">
            <v>40</v>
          </cell>
        </row>
        <row r="10979">
          <cell r="K10979">
            <v>-0.18559487083898274</v>
          </cell>
          <cell r="S10979">
            <v>40</v>
          </cell>
        </row>
        <row r="10980">
          <cell r="K10980">
            <v>-2.5418368601623516</v>
          </cell>
          <cell r="S10980">
            <v>40</v>
          </cell>
        </row>
        <row r="10981">
          <cell r="K10981">
            <v>1.5523591179094103</v>
          </cell>
          <cell r="S10981">
            <v>40</v>
          </cell>
        </row>
        <row r="10982">
          <cell r="K10982">
            <v>-1.7016198057935132</v>
          </cell>
          <cell r="S10982">
            <v>40</v>
          </cell>
        </row>
        <row r="10983">
          <cell r="K10983">
            <v>-0.57513165490066775</v>
          </cell>
          <cell r="S10983">
            <v>40</v>
          </cell>
        </row>
        <row r="10984">
          <cell r="K10984">
            <v>2.9639748733972699</v>
          </cell>
          <cell r="S10984">
            <v>40</v>
          </cell>
        </row>
        <row r="10985">
          <cell r="K10985">
            <v>0.14490747130464476</v>
          </cell>
          <cell r="S10985">
            <v>40</v>
          </cell>
        </row>
        <row r="10986">
          <cell r="K10986">
            <v>1.4713125423016249</v>
          </cell>
          <cell r="S10986">
            <v>40</v>
          </cell>
        </row>
        <row r="10987">
          <cell r="K10987">
            <v>0.61411272703950204</v>
          </cell>
          <cell r="S10987">
            <v>40</v>
          </cell>
        </row>
        <row r="10988">
          <cell r="K10988">
            <v>-0.56498180706222612</v>
          </cell>
          <cell r="S10988">
            <v>40</v>
          </cell>
        </row>
        <row r="10989">
          <cell r="K10989">
            <v>5.9271520121106978</v>
          </cell>
          <cell r="S10989">
            <v>40</v>
          </cell>
        </row>
        <row r="10990">
          <cell r="K10990">
            <v>5.987257104564657</v>
          </cell>
          <cell r="S10990">
            <v>40</v>
          </cell>
        </row>
        <row r="10991">
          <cell r="K10991">
            <v>-0.62909498251365881</v>
          </cell>
          <cell r="S10991">
            <v>40</v>
          </cell>
        </row>
        <row r="10992">
          <cell r="K10992">
            <v>2.9956452057276151</v>
          </cell>
          <cell r="S10992">
            <v>40</v>
          </cell>
        </row>
        <row r="10993">
          <cell r="K10993">
            <v>4.2814243051640819</v>
          </cell>
          <cell r="S10993">
            <v>40</v>
          </cell>
        </row>
        <row r="10994">
          <cell r="K10994">
            <v>-7.3295930855050456E-2</v>
          </cell>
          <cell r="S10994">
            <v>40</v>
          </cell>
        </row>
        <row r="10995">
          <cell r="K10995">
            <v>-0.94953536367507219</v>
          </cell>
          <cell r="S10995">
            <v>40</v>
          </cell>
        </row>
        <row r="10996">
          <cell r="K10996">
            <v>44.996137298653927</v>
          </cell>
          <cell r="S10996">
            <v>40</v>
          </cell>
        </row>
        <row r="10997">
          <cell r="K10997">
            <v>0.4290942903368013</v>
          </cell>
          <cell r="S10997">
            <v>40</v>
          </cell>
        </row>
        <row r="10998">
          <cell r="K10998">
            <v>0.68876027740336787</v>
          </cell>
          <cell r="S10998">
            <v>40</v>
          </cell>
        </row>
        <row r="10999">
          <cell r="K10999">
            <v>1093.0217740443577</v>
          </cell>
          <cell r="S10999">
            <v>40</v>
          </cell>
        </row>
        <row r="11000">
          <cell r="K11000">
            <v>-0.71635832632749463</v>
          </cell>
          <cell r="S11000">
            <v>40</v>
          </cell>
        </row>
        <row r="11001">
          <cell r="K11001">
            <v>-1.044677186860852</v>
          </cell>
          <cell r="S11001">
            <v>40</v>
          </cell>
        </row>
        <row r="11002">
          <cell r="K11002">
            <v>-4.9012667081010867E-2</v>
          </cell>
          <cell r="S11002">
            <v>40</v>
          </cell>
        </row>
        <row r="11003">
          <cell r="K11003">
            <v>19.718204688467871</v>
          </cell>
          <cell r="S11003">
            <v>40</v>
          </cell>
        </row>
        <row r="11004">
          <cell r="K11004">
            <v>-4.8552254039563224E-2</v>
          </cell>
          <cell r="S11004">
            <v>40</v>
          </cell>
        </row>
        <row r="11005">
          <cell r="K11005">
            <v>-0.17164028946093907</v>
          </cell>
          <cell r="S11005">
            <v>40</v>
          </cell>
        </row>
        <row r="11006">
          <cell r="K11006">
            <v>-0.80485722263821613</v>
          </cell>
          <cell r="S11006">
            <v>40</v>
          </cell>
        </row>
        <row r="11007">
          <cell r="K11007">
            <v>-0.67598181989974571</v>
          </cell>
          <cell r="S11007">
            <v>40</v>
          </cell>
        </row>
        <row r="11008">
          <cell r="K11008">
            <v>-0.58047612765906775</v>
          </cell>
          <cell r="S11008">
            <v>40</v>
          </cell>
        </row>
        <row r="11009">
          <cell r="K11009">
            <v>-0.72373765391854106</v>
          </cell>
          <cell r="S11009">
            <v>40</v>
          </cell>
        </row>
        <row r="11010">
          <cell r="K11010">
            <v>5.1638656666197704</v>
          </cell>
          <cell r="S11010">
            <v>40</v>
          </cell>
        </row>
        <row r="11011">
          <cell r="K11011">
            <v>5.7100326062731996</v>
          </cell>
          <cell r="S11011">
            <v>40</v>
          </cell>
        </row>
        <row r="11012">
          <cell r="K11012">
            <v>-0.6607489923777452</v>
          </cell>
          <cell r="S11012">
            <v>40</v>
          </cell>
        </row>
        <row r="11013">
          <cell r="K11013">
            <v>2.8663078431438662</v>
          </cell>
          <cell r="S11013">
            <v>40</v>
          </cell>
        </row>
        <row r="11014">
          <cell r="K11014">
            <v>3.3388216151366605</v>
          </cell>
          <cell r="S11014">
            <v>40</v>
          </cell>
        </row>
        <row r="11015">
          <cell r="K11015">
            <v>-0.3937128983702094</v>
          </cell>
          <cell r="S11015">
            <v>40</v>
          </cell>
        </row>
        <row r="11016">
          <cell r="K11016">
            <v>-0.24796494885693329</v>
          </cell>
          <cell r="S11016">
            <v>40</v>
          </cell>
        </row>
        <row r="11017">
          <cell r="K11017">
            <v>-0.87098609037001773</v>
          </cell>
          <cell r="S11017">
            <v>40</v>
          </cell>
        </row>
        <row r="11018">
          <cell r="K11018">
            <v>-0.61555391601582121</v>
          </cell>
          <cell r="S11018">
            <v>40</v>
          </cell>
        </row>
        <row r="11019">
          <cell r="K11019">
            <v>-0.49214894109496937</v>
          </cell>
          <cell r="S11019">
            <v>40</v>
          </cell>
        </row>
        <row r="11020">
          <cell r="K11020">
            <v>-0.42413344593027036</v>
          </cell>
          <cell r="S11020">
            <v>40</v>
          </cell>
        </row>
        <row r="11021">
          <cell r="K11021">
            <v>-0.45900565535947652</v>
          </cell>
          <cell r="S11021">
            <v>40</v>
          </cell>
        </row>
        <row r="11022">
          <cell r="K11022">
            <v>8.806575481938193</v>
          </cell>
          <cell r="S11022">
            <v>40</v>
          </cell>
        </row>
        <row r="11023">
          <cell r="K11023">
            <v>35.56074995598054</v>
          </cell>
          <cell r="S11023">
            <v>40</v>
          </cell>
        </row>
        <row r="11024">
          <cell r="K11024">
            <v>126.50895597840423</v>
          </cell>
          <cell r="S11024">
            <v>40</v>
          </cell>
        </row>
        <row r="11025">
          <cell r="K11025">
            <v>-1.4797296703992067E-2</v>
          </cell>
          <cell r="S11025">
            <v>40</v>
          </cell>
        </row>
        <row r="11026">
          <cell r="K11026">
            <v>-1.5892826951661085</v>
          </cell>
          <cell r="S11026">
            <v>40</v>
          </cell>
        </row>
        <row r="11027">
          <cell r="K11027">
            <v>-0.83299472837404009</v>
          </cell>
          <cell r="S11027">
            <v>40</v>
          </cell>
        </row>
        <row r="11028">
          <cell r="K11028">
            <v>0.13495834594987233</v>
          </cell>
          <cell r="S11028">
            <v>40</v>
          </cell>
        </row>
        <row r="11029">
          <cell r="K11029">
            <v>-0.59038475997516882</v>
          </cell>
          <cell r="S11029">
            <v>40</v>
          </cell>
        </row>
        <row r="11030">
          <cell r="K11030">
            <v>0.95749593485355744</v>
          </cell>
          <cell r="S11030">
            <v>40</v>
          </cell>
        </row>
        <row r="11031">
          <cell r="K11031">
            <v>-0.79448795002922201</v>
          </cell>
          <cell r="S11031">
            <v>40</v>
          </cell>
        </row>
        <row r="11032">
          <cell r="K11032">
            <v>-2.1128890833100469</v>
          </cell>
          <cell r="S11032">
            <v>40</v>
          </cell>
        </row>
        <row r="11033">
          <cell r="K11033">
            <v>0.51702405139025187</v>
          </cell>
          <cell r="S11033">
            <v>40</v>
          </cell>
        </row>
        <row r="11034">
          <cell r="K11034">
            <v>1.4537778996684607</v>
          </cell>
          <cell r="S11034">
            <v>40</v>
          </cell>
        </row>
        <row r="11035">
          <cell r="K11035">
            <v>2.2118554015532514</v>
          </cell>
          <cell r="S11035">
            <v>40</v>
          </cell>
        </row>
        <row r="11036">
          <cell r="K11036">
            <v>-0.84101591221490879</v>
          </cell>
          <cell r="S11036">
            <v>40</v>
          </cell>
        </row>
        <row r="11037">
          <cell r="K11037">
            <v>0.21248624660244958</v>
          </cell>
          <cell r="S11037">
            <v>40</v>
          </cell>
        </row>
        <row r="11038">
          <cell r="K11038">
            <v>-0.37242570359909039</v>
          </cell>
          <cell r="S11038">
            <v>40</v>
          </cell>
        </row>
        <row r="11039">
          <cell r="K11039">
            <v>-0.61979289206479304</v>
          </cell>
          <cell r="S11039">
            <v>40</v>
          </cell>
        </row>
        <row r="11040">
          <cell r="K11040">
            <v>4.2109545086319828</v>
          </cell>
          <cell r="S11040">
            <v>40</v>
          </cell>
        </row>
        <row r="11041">
          <cell r="K11041">
            <v>-0.39020559020471002</v>
          </cell>
          <cell r="S11041">
            <v>40</v>
          </cell>
        </row>
        <row r="11042">
          <cell r="K11042">
            <v>4.0297173103203363</v>
          </cell>
          <cell r="S11042">
            <v>40</v>
          </cell>
        </row>
        <row r="11043">
          <cell r="K11043">
            <v>3.8359778540597378</v>
          </cell>
          <cell r="S11043">
            <v>40</v>
          </cell>
        </row>
        <row r="11044">
          <cell r="K11044">
            <v>-2.9809128816050284E-2</v>
          </cell>
          <cell r="S11044">
            <v>40</v>
          </cell>
        </row>
        <row r="11045">
          <cell r="K11045">
            <v>82.803090388684765</v>
          </cell>
          <cell r="S11045">
            <v>40</v>
          </cell>
        </row>
        <row r="11046">
          <cell r="K11046">
            <v>25.099578452616438</v>
          </cell>
          <cell r="S11046">
            <v>40</v>
          </cell>
        </row>
        <row r="11047">
          <cell r="K11047">
            <v>-0.95666911291891699</v>
          </cell>
          <cell r="S11047">
            <v>40</v>
          </cell>
        </row>
        <row r="11048">
          <cell r="K11048">
            <v>-0.81003227808632317</v>
          </cell>
          <cell r="S11048">
            <v>40</v>
          </cell>
        </row>
        <row r="11049">
          <cell r="K11049">
            <v>-0.35372794432513521</v>
          </cell>
          <cell r="S11049">
            <v>40</v>
          </cell>
        </row>
        <row r="11050">
          <cell r="K11050">
            <v>2.6470414962297575</v>
          </cell>
          <cell r="S11050">
            <v>40</v>
          </cell>
        </row>
        <row r="11051">
          <cell r="K11051">
            <v>0.66540756005750834</v>
          </cell>
          <cell r="S11051">
            <v>40</v>
          </cell>
        </row>
        <row r="11052">
          <cell r="K11052">
            <v>-2.0552141344805595</v>
          </cell>
          <cell r="S11052">
            <v>40</v>
          </cell>
        </row>
        <row r="11053">
          <cell r="K11053">
            <v>-2.0857941845710006</v>
          </cell>
          <cell r="S11053">
            <v>40</v>
          </cell>
        </row>
        <row r="11054">
          <cell r="K11054">
            <v>0.57365980171019881</v>
          </cell>
          <cell r="S11054">
            <v>40</v>
          </cell>
        </row>
        <row r="11055">
          <cell r="K11055">
            <v>1.5279060109093816</v>
          </cell>
          <cell r="S11055">
            <v>40</v>
          </cell>
        </row>
        <row r="11056">
          <cell r="K11056">
            <v>2.4768779931188396</v>
          </cell>
          <cell r="S11056">
            <v>40</v>
          </cell>
        </row>
        <row r="11057">
          <cell r="K11057">
            <v>0.64645280740079947</v>
          </cell>
          <cell r="S11057">
            <v>40</v>
          </cell>
        </row>
        <row r="11058">
          <cell r="K11058">
            <v>-0.17989057653044369</v>
          </cell>
          <cell r="S11058">
            <v>40</v>
          </cell>
        </row>
        <row r="11059">
          <cell r="K11059">
            <v>-0.42924013469816596</v>
          </cell>
          <cell r="S11059">
            <v>40</v>
          </cell>
        </row>
        <row r="11060">
          <cell r="K11060">
            <v>-0.60342384615010236</v>
          </cell>
          <cell r="S11060">
            <v>40</v>
          </cell>
        </row>
        <row r="11061">
          <cell r="K11061">
            <v>-0.48844176502424652</v>
          </cell>
          <cell r="S11061">
            <v>40</v>
          </cell>
        </row>
        <row r="11062">
          <cell r="K11062">
            <v>-0.43723437483893279</v>
          </cell>
          <cell r="S11062">
            <v>40</v>
          </cell>
        </row>
        <row r="11063">
          <cell r="K11063">
            <v>5.891531928524202</v>
          </cell>
          <cell r="S11063">
            <v>40</v>
          </cell>
        </row>
        <row r="11064">
          <cell r="K11064">
            <v>117.97264874728621</v>
          </cell>
          <cell r="S11064">
            <v>40</v>
          </cell>
        </row>
        <row r="11065">
          <cell r="K11065">
            <v>795.35855376010636</v>
          </cell>
          <cell r="S11065">
            <v>40</v>
          </cell>
        </row>
        <row r="11066">
          <cell r="K11066">
            <v>175.8528187620596</v>
          </cell>
          <cell r="S11066">
            <v>40</v>
          </cell>
        </row>
        <row r="11067">
          <cell r="K11067">
            <v>26.342540801210564</v>
          </cell>
          <cell r="S11067">
            <v>40</v>
          </cell>
        </row>
        <row r="11068">
          <cell r="K11068">
            <v>-1.4761290732787409</v>
          </cell>
          <cell r="S11068">
            <v>40</v>
          </cell>
        </row>
        <row r="11069">
          <cell r="K11069">
            <v>-0.85069586096874128</v>
          </cell>
          <cell r="S11069">
            <v>40</v>
          </cell>
        </row>
        <row r="11070">
          <cell r="K11070">
            <v>-1.0633204468676987</v>
          </cell>
          <cell r="S11070">
            <v>40</v>
          </cell>
        </row>
        <row r="11071">
          <cell r="K11071">
            <v>0.12481571209398654</v>
          </cell>
          <cell r="S11071">
            <v>40</v>
          </cell>
        </row>
        <row r="11072">
          <cell r="K11072">
            <v>0.24606416125085531</v>
          </cell>
          <cell r="S11072">
            <v>40</v>
          </cell>
        </row>
        <row r="11073">
          <cell r="K11073">
            <v>-1.9536758490726744</v>
          </cell>
          <cell r="S11073">
            <v>40</v>
          </cell>
        </row>
        <row r="11074">
          <cell r="K11074">
            <v>-1.9863849816882158</v>
          </cell>
          <cell r="S11074">
            <v>40</v>
          </cell>
        </row>
        <row r="11075">
          <cell r="K11075">
            <v>-0.26311591474401141</v>
          </cell>
          <cell r="S11075">
            <v>40</v>
          </cell>
        </row>
        <row r="11076">
          <cell r="K11076">
            <v>-0.7967888135191239</v>
          </cell>
          <cell r="S11076">
            <v>40</v>
          </cell>
        </row>
        <row r="11077">
          <cell r="K11077">
            <v>-0.6859539602268192</v>
          </cell>
          <cell r="S11077">
            <v>40</v>
          </cell>
        </row>
        <row r="11078">
          <cell r="K11078">
            <v>-0.20614273778647713</v>
          </cell>
          <cell r="S11078">
            <v>40</v>
          </cell>
        </row>
        <row r="11079">
          <cell r="K11079">
            <v>0.69039570659528871</v>
          </cell>
          <cell r="S11079">
            <v>40</v>
          </cell>
        </row>
        <row r="11080">
          <cell r="K11080">
            <v>-0.22911754296977507</v>
          </cell>
          <cell r="S11080">
            <v>40</v>
          </cell>
        </row>
        <row r="11081">
          <cell r="K11081">
            <v>-0.43959954406348278</v>
          </cell>
          <cell r="S11081">
            <v>40</v>
          </cell>
        </row>
        <row r="11082">
          <cell r="K11082">
            <v>-0.10454951593587579</v>
          </cell>
          <cell r="S11082">
            <v>40</v>
          </cell>
        </row>
        <row r="11083">
          <cell r="K11083">
            <v>-0.23700566936319961</v>
          </cell>
          <cell r="S11083">
            <v>40</v>
          </cell>
        </row>
        <row r="11084">
          <cell r="K11084">
            <v>-0.1357146132145223</v>
          </cell>
          <cell r="S11084">
            <v>40</v>
          </cell>
        </row>
        <row r="11085">
          <cell r="K11085">
            <v>6.9117964800512608</v>
          </cell>
          <cell r="S11085">
            <v>40</v>
          </cell>
        </row>
        <row r="11086">
          <cell r="K11086">
            <v>18.428576510830617</v>
          </cell>
          <cell r="S11086">
            <v>40</v>
          </cell>
        </row>
        <row r="11087">
          <cell r="K11087">
            <v>-0.11959273703288595</v>
          </cell>
          <cell r="S11087">
            <v>40</v>
          </cell>
        </row>
        <row r="11088">
          <cell r="K11088">
            <v>-3.8612179696498841E-2</v>
          </cell>
          <cell r="S11088">
            <v>40</v>
          </cell>
        </row>
        <row r="11089">
          <cell r="K11089">
            <v>1.412528389692972E-2</v>
          </cell>
          <cell r="S11089">
            <v>40</v>
          </cell>
        </row>
        <row r="11090">
          <cell r="K11090">
            <v>-0.15256067912572077</v>
          </cell>
          <cell r="S11090">
            <v>40</v>
          </cell>
        </row>
        <row r="11091">
          <cell r="K11091">
            <v>4.2550129873680446E-2</v>
          </cell>
          <cell r="S11091">
            <v>40</v>
          </cell>
        </row>
        <row r="11092">
          <cell r="K11092">
            <v>1.493899604318812</v>
          </cell>
          <cell r="S11092">
            <v>40</v>
          </cell>
        </row>
        <row r="11093">
          <cell r="K11093">
            <v>1.228668738676149</v>
          </cell>
          <cell r="S11093">
            <v>40</v>
          </cell>
        </row>
        <row r="11094">
          <cell r="K11094">
            <v>-0.43473282908179983</v>
          </cell>
          <cell r="S11094">
            <v>40</v>
          </cell>
        </row>
        <row r="11095">
          <cell r="K11095">
            <v>5.4966132913753096</v>
          </cell>
          <cell r="S11095">
            <v>40</v>
          </cell>
        </row>
        <row r="11096">
          <cell r="K11096">
            <v>-0.62011647718497587</v>
          </cell>
          <cell r="S11096">
            <v>40</v>
          </cell>
        </row>
        <row r="11097">
          <cell r="K11097">
            <v>2.4592191370885925</v>
          </cell>
          <cell r="S11097">
            <v>40</v>
          </cell>
        </row>
        <row r="11098">
          <cell r="K11098">
            <v>3.4482559202611052</v>
          </cell>
          <cell r="S11098">
            <v>40</v>
          </cell>
        </row>
        <row r="11099">
          <cell r="K11099">
            <v>5.1753472708953127E-2</v>
          </cell>
          <cell r="S11099">
            <v>40</v>
          </cell>
        </row>
        <row r="11100">
          <cell r="K11100">
            <v>6.6512631583530588E-2</v>
          </cell>
          <cell r="S11100">
            <v>40</v>
          </cell>
        </row>
        <row r="11101">
          <cell r="K11101">
            <v>-0.30476567224118883</v>
          </cell>
          <cell r="S11101">
            <v>40</v>
          </cell>
        </row>
        <row r="11102">
          <cell r="K11102">
            <v>3.5607574425411568</v>
          </cell>
          <cell r="S11102">
            <v>40</v>
          </cell>
        </row>
        <row r="11103">
          <cell r="K11103">
            <v>8.7418157112307373</v>
          </cell>
          <cell r="S11103">
            <v>40</v>
          </cell>
        </row>
        <row r="11104">
          <cell r="K11104">
            <v>-0.25250001998649113</v>
          </cell>
          <cell r="S11104">
            <v>40</v>
          </cell>
        </row>
        <row r="11105">
          <cell r="K11105">
            <v>10.230544331882211</v>
          </cell>
          <cell r="S11105">
            <v>40</v>
          </cell>
        </row>
        <row r="11106">
          <cell r="K11106">
            <v>-0.22960184126247721</v>
          </cell>
          <cell r="S11106">
            <v>40</v>
          </cell>
        </row>
        <row r="11107">
          <cell r="K11107">
            <v>20.917016056975875</v>
          </cell>
          <cell r="S11107">
            <v>40</v>
          </cell>
        </row>
        <row r="11108">
          <cell r="K11108">
            <v>-0.17262934548586456</v>
          </cell>
          <cell r="S11108">
            <v>40</v>
          </cell>
        </row>
        <row r="11109">
          <cell r="K11109">
            <v>3382.1158271436693</v>
          </cell>
          <cell r="S11109">
            <v>40</v>
          </cell>
        </row>
        <row r="11110">
          <cell r="K11110">
            <v>-9.8301483250634175E-2</v>
          </cell>
          <cell r="S11110">
            <v>40</v>
          </cell>
        </row>
        <row r="11111">
          <cell r="K11111">
            <v>-0.11076989871593507</v>
          </cell>
          <cell r="S11111">
            <v>40</v>
          </cell>
        </row>
        <row r="11112">
          <cell r="K11112">
            <v>-0.39690863304318458</v>
          </cell>
          <cell r="S11112">
            <v>40</v>
          </cell>
        </row>
        <row r="11113">
          <cell r="K11113">
            <v>0.36046030769437926</v>
          </cell>
          <cell r="S11113">
            <v>40</v>
          </cell>
        </row>
        <row r="11114">
          <cell r="K11114">
            <v>-0.59005311576565023</v>
          </cell>
          <cell r="S11114">
            <v>40</v>
          </cell>
        </row>
        <row r="11115">
          <cell r="K11115">
            <v>1.3186756398631854</v>
          </cell>
          <cell r="S11115">
            <v>40</v>
          </cell>
        </row>
        <row r="11116">
          <cell r="K11116">
            <v>-0.43974281555079048</v>
          </cell>
          <cell r="S11116">
            <v>40</v>
          </cell>
        </row>
        <row r="11117">
          <cell r="K11117">
            <v>1.0301845002395094</v>
          </cell>
          <cell r="S11117">
            <v>40</v>
          </cell>
        </row>
        <row r="11118">
          <cell r="K11118">
            <v>1.2779850987911396</v>
          </cell>
          <cell r="S11118">
            <v>40</v>
          </cell>
        </row>
        <row r="11119">
          <cell r="K11119">
            <v>5.2297250055994544</v>
          </cell>
          <cell r="S11119">
            <v>40</v>
          </cell>
        </row>
        <row r="11120">
          <cell r="K11120">
            <v>5.2860184165305499</v>
          </cell>
          <cell r="S11120">
            <v>40</v>
          </cell>
        </row>
        <row r="11121">
          <cell r="K11121">
            <v>5.5300776033513435</v>
          </cell>
          <cell r="S11121">
            <v>40</v>
          </cell>
        </row>
        <row r="11122">
          <cell r="K11122">
            <v>5.7159904787875373</v>
          </cell>
          <cell r="S11122">
            <v>40</v>
          </cell>
        </row>
        <row r="11123">
          <cell r="K11123">
            <v>-0.61865572603195351</v>
          </cell>
          <cell r="S11123">
            <v>40</v>
          </cell>
        </row>
        <row r="11124">
          <cell r="K11124">
            <v>2.3527659714863289</v>
          </cell>
          <cell r="S11124">
            <v>40</v>
          </cell>
        </row>
        <row r="11125">
          <cell r="K11125">
            <v>2.5839349579493569</v>
          </cell>
          <cell r="S11125">
            <v>40</v>
          </cell>
        </row>
        <row r="11126">
          <cell r="K11126">
            <v>2.9501193756681445</v>
          </cell>
          <cell r="S11126">
            <v>40</v>
          </cell>
        </row>
        <row r="11127">
          <cell r="K11127">
            <v>3.4171059886172634</v>
          </cell>
          <cell r="S11127">
            <v>40</v>
          </cell>
        </row>
        <row r="11128">
          <cell r="K11128">
            <v>3.5973864765214008</v>
          </cell>
          <cell r="S11128">
            <v>40</v>
          </cell>
        </row>
        <row r="11129">
          <cell r="K11129">
            <v>5.5484148002811397E-3</v>
          </cell>
          <cell r="S11129">
            <v>40</v>
          </cell>
        </row>
        <row r="11130">
          <cell r="K11130">
            <v>-0.26115273891597929</v>
          </cell>
          <cell r="S11130">
            <v>40</v>
          </cell>
        </row>
        <row r="11131">
          <cell r="K11131">
            <v>9.0155319458134764E-2</v>
          </cell>
          <cell r="S11131">
            <v>40</v>
          </cell>
        </row>
        <row r="11132">
          <cell r="K11132">
            <v>0.34527804121245642</v>
          </cell>
          <cell r="S11132">
            <v>40</v>
          </cell>
        </row>
        <row r="11133">
          <cell r="K11133">
            <v>-0.1828508142295496</v>
          </cell>
          <cell r="S11133">
            <v>40</v>
          </cell>
        </row>
        <row r="11134">
          <cell r="K11134">
            <v>-0.58831515713039517</v>
          </cell>
          <cell r="S11134">
            <v>40</v>
          </cell>
        </row>
        <row r="11135">
          <cell r="K11135">
            <v>38.499581484711641</v>
          </cell>
          <cell r="S11135">
            <v>40</v>
          </cell>
        </row>
        <row r="11136">
          <cell r="K11136">
            <v>-0.84910389756160143</v>
          </cell>
          <cell r="S11136">
            <v>40</v>
          </cell>
        </row>
        <row r="11137">
          <cell r="K11137">
            <v>4.1019575862293527</v>
          </cell>
          <cell r="S11137">
            <v>40</v>
          </cell>
        </row>
        <row r="11138">
          <cell r="K11138">
            <v>5.956804232514636</v>
          </cell>
          <cell r="S11138">
            <v>40</v>
          </cell>
        </row>
        <row r="11139">
          <cell r="K11139">
            <v>14.367458683642797</v>
          </cell>
          <cell r="S11139">
            <v>40</v>
          </cell>
        </row>
        <row r="11140">
          <cell r="K11140">
            <v>0.73765809262639681</v>
          </cell>
          <cell r="S11140">
            <v>40</v>
          </cell>
        </row>
        <row r="11141">
          <cell r="K11141">
            <v>5.6586649744213631</v>
          </cell>
          <cell r="S11141">
            <v>40</v>
          </cell>
        </row>
        <row r="11142">
          <cell r="K11142">
            <v>6.1264595890298255</v>
          </cell>
          <cell r="S11142">
            <v>40</v>
          </cell>
        </row>
        <row r="11143">
          <cell r="K11143">
            <v>-0.22699213796768267</v>
          </cell>
          <cell r="S11143">
            <v>40</v>
          </cell>
        </row>
        <row r="11144">
          <cell r="K11144">
            <v>7.1469929581158068E-2</v>
          </cell>
          <cell r="S11144">
            <v>40</v>
          </cell>
        </row>
        <row r="11145">
          <cell r="K11145">
            <v>-0.17394253673111632</v>
          </cell>
          <cell r="S11145">
            <v>40</v>
          </cell>
        </row>
        <row r="11146">
          <cell r="K11146">
            <v>0.5437120882797476</v>
          </cell>
          <cell r="S11146">
            <v>40</v>
          </cell>
        </row>
        <row r="11147">
          <cell r="K11147">
            <v>-0.16654755798860918</v>
          </cell>
          <cell r="S11147">
            <v>40</v>
          </cell>
        </row>
        <row r="11148">
          <cell r="K11148">
            <v>-2.4460362304977146</v>
          </cell>
          <cell r="S11148">
            <v>40</v>
          </cell>
        </row>
        <row r="11149">
          <cell r="K11149">
            <v>386.01749490911419</v>
          </cell>
          <cell r="S11149">
            <v>40</v>
          </cell>
        </row>
        <row r="11150">
          <cell r="K11150">
            <v>0.65572725773617491</v>
          </cell>
          <cell r="S11150">
            <v>40</v>
          </cell>
        </row>
        <row r="11151">
          <cell r="K11151">
            <v>82367.339109802924</v>
          </cell>
          <cell r="S11151">
            <v>40</v>
          </cell>
        </row>
        <row r="11152">
          <cell r="K11152">
            <v>-1.7280970309787642</v>
          </cell>
          <cell r="S11152">
            <v>40</v>
          </cell>
        </row>
        <row r="11153">
          <cell r="K11153">
            <v>9.5440685363505667E-2</v>
          </cell>
          <cell r="S11153">
            <v>40</v>
          </cell>
        </row>
        <row r="11154">
          <cell r="K11154">
            <v>-1.0729733268489632</v>
          </cell>
          <cell r="S11154">
            <v>40</v>
          </cell>
        </row>
        <row r="11155">
          <cell r="K11155">
            <v>1.3912063214100701</v>
          </cell>
          <cell r="S11155">
            <v>40</v>
          </cell>
        </row>
        <row r="11156">
          <cell r="K11156">
            <v>1.1469940236865439</v>
          </cell>
          <cell r="S11156">
            <v>40</v>
          </cell>
        </row>
        <row r="11157">
          <cell r="K11157">
            <v>-0.46198577982916994</v>
          </cell>
          <cell r="S11157">
            <v>40</v>
          </cell>
        </row>
        <row r="11158">
          <cell r="K11158">
            <v>5.6479412460533593</v>
          </cell>
          <cell r="S11158">
            <v>40</v>
          </cell>
        </row>
        <row r="11159">
          <cell r="K11159">
            <v>-0.63658803511633422</v>
          </cell>
          <cell r="S11159">
            <v>40</v>
          </cell>
        </row>
        <row r="11160">
          <cell r="K11160">
            <v>2.863824668870103</v>
          </cell>
          <cell r="S11160">
            <v>40</v>
          </cell>
        </row>
        <row r="11161">
          <cell r="K11161">
            <v>3.415068298821506</v>
          </cell>
          <cell r="S11161">
            <v>40</v>
          </cell>
        </row>
        <row r="11162">
          <cell r="K11162">
            <v>-0.47228986056905958</v>
          </cell>
          <cell r="S11162">
            <v>40</v>
          </cell>
        </row>
        <row r="11163">
          <cell r="K11163">
            <v>-0.93223331387119424</v>
          </cell>
          <cell r="S11163">
            <v>40</v>
          </cell>
        </row>
        <row r="11164">
          <cell r="K11164">
            <v>-9.3956432447855308E-3</v>
          </cell>
          <cell r="S11164">
            <v>40</v>
          </cell>
        </row>
        <row r="11165">
          <cell r="K11165">
            <v>-7.8719764692334909E-2</v>
          </cell>
          <cell r="S11165">
            <v>40</v>
          </cell>
        </row>
        <row r="11166">
          <cell r="K11166">
            <v>0.56572453257480071</v>
          </cell>
          <cell r="S11166">
            <v>40</v>
          </cell>
        </row>
        <row r="11167">
          <cell r="K11167">
            <v>31.792645302797876</v>
          </cell>
          <cell r="S11167">
            <v>40</v>
          </cell>
        </row>
        <row r="11168">
          <cell r="K11168">
            <v>0.48653700612769368</v>
          </cell>
          <cell r="S11168">
            <v>40</v>
          </cell>
        </row>
        <row r="11169">
          <cell r="K11169">
            <v>2.0594962062632707</v>
          </cell>
          <cell r="S11169">
            <v>40</v>
          </cell>
        </row>
        <row r="11170">
          <cell r="K11170">
            <v>-0.94635401369952532</v>
          </cell>
          <cell r="S11170">
            <v>40</v>
          </cell>
        </row>
        <row r="11171">
          <cell r="K11171">
            <v>1.4393875735584376</v>
          </cell>
          <cell r="S11171">
            <v>40</v>
          </cell>
        </row>
        <row r="11172">
          <cell r="K11172">
            <v>-0.92077904861874715</v>
          </cell>
          <cell r="S11172">
            <v>40</v>
          </cell>
        </row>
        <row r="11173">
          <cell r="K11173">
            <v>-3.6655023171804281E-2</v>
          </cell>
          <cell r="S11173">
            <v>40</v>
          </cell>
        </row>
        <row r="11174">
          <cell r="K11174">
            <v>-0.72940294373911918</v>
          </cell>
          <cell r="S11174">
            <v>40</v>
          </cell>
        </row>
        <row r="11175">
          <cell r="K11175">
            <v>-0.55141869687502265</v>
          </cell>
          <cell r="S11175">
            <v>40</v>
          </cell>
        </row>
        <row r="11176">
          <cell r="K11176">
            <v>-0.51353775102794519</v>
          </cell>
          <cell r="S11176">
            <v>40</v>
          </cell>
        </row>
        <row r="11177">
          <cell r="K11177">
            <v>-0.77072103309462525</v>
          </cell>
          <cell r="S11177">
            <v>40</v>
          </cell>
        </row>
        <row r="11178">
          <cell r="K11178">
            <v>4.9996254093775629</v>
          </cell>
          <cell r="S11178">
            <v>40</v>
          </cell>
        </row>
        <row r="11179">
          <cell r="K11179">
            <v>5.4957899388114422</v>
          </cell>
          <cell r="S11179">
            <v>40</v>
          </cell>
        </row>
        <row r="11180">
          <cell r="K11180">
            <v>-0.62969506868904856</v>
          </cell>
          <cell r="S11180">
            <v>40</v>
          </cell>
        </row>
        <row r="11181">
          <cell r="K11181">
            <v>2.7789917868343124</v>
          </cell>
          <cell r="S11181">
            <v>40</v>
          </cell>
        </row>
        <row r="11182">
          <cell r="K11182">
            <v>3.6343063419838861</v>
          </cell>
          <cell r="S11182">
            <v>40</v>
          </cell>
        </row>
        <row r="11183">
          <cell r="K11183">
            <v>-1.0820441268243777</v>
          </cell>
          <cell r="S11183">
            <v>40</v>
          </cell>
        </row>
        <row r="11184">
          <cell r="K11184">
            <v>-0.56624309669248163</v>
          </cell>
          <cell r="S11184">
            <v>40</v>
          </cell>
        </row>
        <row r="11185">
          <cell r="K11185">
            <v>-0.85546676789670972</v>
          </cell>
          <cell r="S11185">
            <v>40</v>
          </cell>
        </row>
        <row r="11186">
          <cell r="K11186">
            <v>-0.59307496249322278</v>
          </cell>
          <cell r="S11186">
            <v>40</v>
          </cell>
        </row>
        <row r="11187">
          <cell r="K11187">
            <v>-0.43239998610437014</v>
          </cell>
          <cell r="S11187">
            <v>40</v>
          </cell>
        </row>
        <row r="11188">
          <cell r="K11188">
            <v>-0.33171155919686007</v>
          </cell>
          <cell r="S11188">
            <v>40</v>
          </cell>
        </row>
        <row r="11189">
          <cell r="K11189">
            <v>-0.42757811674073798</v>
          </cell>
          <cell r="S11189">
            <v>40</v>
          </cell>
        </row>
        <row r="11190">
          <cell r="K11190">
            <v>2.5567955043790013E-2</v>
          </cell>
          <cell r="S11190">
            <v>40</v>
          </cell>
        </row>
        <row r="11191">
          <cell r="K11191">
            <v>-1.2471608726460772</v>
          </cell>
          <cell r="S11191">
            <v>40</v>
          </cell>
        </row>
        <row r="11192">
          <cell r="K11192">
            <v>14.980408687032744</v>
          </cell>
          <cell r="S11192">
            <v>40</v>
          </cell>
        </row>
        <row r="11193">
          <cell r="K11193">
            <v>-1.31996597715626</v>
          </cell>
          <cell r="S11193">
            <v>40</v>
          </cell>
        </row>
        <row r="11194">
          <cell r="K11194">
            <v>-1.9214775351532687</v>
          </cell>
          <cell r="S11194">
            <v>40</v>
          </cell>
        </row>
        <row r="11195">
          <cell r="K11195">
            <v>-0.32635810028387507</v>
          </cell>
          <cell r="S11195">
            <v>40</v>
          </cell>
        </row>
        <row r="11196">
          <cell r="K11196">
            <v>-0.59446987653426719</v>
          </cell>
          <cell r="S11196">
            <v>40</v>
          </cell>
        </row>
        <row r="11197">
          <cell r="K11197">
            <v>-0.51235891582479498</v>
          </cell>
          <cell r="S11197">
            <v>40</v>
          </cell>
        </row>
        <row r="11198">
          <cell r="K11198">
            <v>-0.85732535276749933</v>
          </cell>
          <cell r="S11198">
            <v>40</v>
          </cell>
        </row>
        <row r="11199">
          <cell r="K11199">
            <v>-2.116343382930562</v>
          </cell>
          <cell r="S11199">
            <v>40</v>
          </cell>
        </row>
        <row r="11200">
          <cell r="K11200">
            <v>4.9545526245523854</v>
          </cell>
          <cell r="S11200">
            <v>40</v>
          </cell>
        </row>
        <row r="11201">
          <cell r="K11201">
            <v>0.40462473959720502</v>
          </cell>
          <cell r="S11201">
            <v>40</v>
          </cell>
        </row>
        <row r="11202">
          <cell r="K11202">
            <v>2.1719298577988324</v>
          </cell>
          <cell r="S11202">
            <v>40</v>
          </cell>
        </row>
        <row r="11203">
          <cell r="K11203">
            <v>2.9681147452752281</v>
          </cell>
          <cell r="S11203">
            <v>40</v>
          </cell>
        </row>
        <row r="11204">
          <cell r="K11204">
            <v>0.51280949014115451</v>
          </cell>
          <cell r="S11204">
            <v>40</v>
          </cell>
        </row>
        <row r="11205">
          <cell r="K11205">
            <v>-0.4259383979490769</v>
          </cell>
          <cell r="S11205">
            <v>40</v>
          </cell>
        </row>
        <row r="11206">
          <cell r="K11206">
            <v>-0.65865781425422598</v>
          </cell>
          <cell r="S11206">
            <v>40</v>
          </cell>
        </row>
        <row r="11207">
          <cell r="K11207">
            <v>-0.5628130991728163</v>
          </cell>
          <cell r="S11207">
            <v>40</v>
          </cell>
        </row>
        <row r="11208">
          <cell r="K11208">
            <v>8.3645522265542915</v>
          </cell>
          <cell r="S11208">
            <v>40</v>
          </cell>
        </row>
        <row r="11209">
          <cell r="K11209">
            <v>-0.3403536276886896</v>
          </cell>
          <cell r="S11209">
            <v>40</v>
          </cell>
        </row>
        <row r="11210">
          <cell r="K11210">
            <v>15.802682032445805</v>
          </cell>
          <cell r="S11210">
            <v>40</v>
          </cell>
        </row>
        <row r="11211">
          <cell r="K11211">
            <v>27.492103229092599</v>
          </cell>
          <cell r="S11211">
            <v>40</v>
          </cell>
        </row>
        <row r="11212">
          <cell r="K11212">
            <v>-1.0724860797719651</v>
          </cell>
          <cell r="S11212">
            <v>40</v>
          </cell>
        </row>
        <row r="11213">
          <cell r="K11213">
            <v>4.9744574520756164E-3</v>
          </cell>
          <cell r="S11213">
            <v>40</v>
          </cell>
        </row>
        <row r="11214">
          <cell r="K11214">
            <v>-1.160115118040205</v>
          </cell>
          <cell r="S11214">
            <v>40</v>
          </cell>
        </row>
        <row r="11215">
          <cell r="K11215">
            <v>-1.5326501465219626</v>
          </cell>
          <cell r="S11215">
            <v>40</v>
          </cell>
        </row>
        <row r="11216">
          <cell r="K11216">
            <v>-0.74548916037012525</v>
          </cell>
          <cell r="S11216">
            <v>40</v>
          </cell>
        </row>
        <row r="11217">
          <cell r="K11217">
            <v>-0.60214751381294163</v>
          </cell>
          <cell r="S11217">
            <v>40</v>
          </cell>
        </row>
        <row r="11218">
          <cell r="K11218">
            <v>-0.51164115111115405</v>
          </cell>
          <cell r="S11218">
            <v>40</v>
          </cell>
        </row>
        <row r="11219">
          <cell r="K11219">
            <v>-0.86848233061891078</v>
          </cell>
          <cell r="S11219">
            <v>40</v>
          </cell>
        </row>
        <row r="11220">
          <cell r="K11220">
            <v>-2.0496041269212104</v>
          </cell>
          <cell r="S11220">
            <v>40</v>
          </cell>
        </row>
        <row r="11221">
          <cell r="K11221">
            <v>4.5716800246090887</v>
          </cell>
          <cell r="S11221">
            <v>40</v>
          </cell>
        </row>
        <row r="11222">
          <cell r="K11222">
            <v>0.80780301025347723</v>
          </cell>
          <cell r="S11222">
            <v>40</v>
          </cell>
        </row>
        <row r="11223">
          <cell r="K11223">
            <v>2.2190605966337471</v>
          </cell>
          <cell r="S11223">
            <v>40</v>
          </cell>
        </row>
        <row r="11224">
          <cell r="K11224">
            <v>2.8656327474354115</v>
          </cell>
          <cell r="S11224">
            <v>40</v>
          </cell>
        </row>
        <row r="11225">
          <cell r="K11225">
            <v>0.30888917112634046</v>
          </cell>
          <cell r="S11225">
            <v>40</v>
          </cell>
        </row>
        <row r="11226">
          <cell r="K11226">
            <v>-0.61130671597940323</v>
          </cell>
          <cell r="S11226">
            <v>40</v>
          </cell>
        </row>
        <row r="11227">
          <cell r="K11227">
            <v>-0.3369852592799964</v>
          </cell>
          <cell r="S11227">
            <v>40</v>
          </cell>
        </row>
        <row r="11228">
          <cell r="K11228">
            <v>-0.54987595397638778</v>
          </cell>
          <cell r="S11228">
            <v>40</v>
          </cell>
        </row>
        <row r="11229">
          <cell r="K11229">
            <v>-0.14350287944842394</v>
          </cell>
          <cell r="S11229">
            <v>40</v>
          </cell>
        </row>
        <row r="11230">
          <cell r="K11230">
            <v>82.941833200809853</v>
          </cell>
          <cell r="S11230">
            <v>40</v>
          </cell>
        </row>
        <row r="11231">
          <cell r="K11231">
            <v>134.25696476416167</v>
          </cell>
          <cell r="S11231">
            <v>40</v>
          </cell>
        </row>
        <row r="11232">
          <cell r="K11232">
            <v>16.619809050455117</v>
          </cell>
          <cell r="S11232">
            <v>40</v>
          </cell>
        </row>
        <row r="11233">
          <cell r="K11233">
            <v>575.65374112507379</v>
          </cell>
          <cell r="S11233">
            <v>40</v>
          </cell>
        </row>
        <row r="11234">
          <cell r="K11234">
            <v>242.85013537449848</v>
          </cell>
          <cell r="S11234">
            <v>40</v>
          </cell>
        </row>
        <row r="11235">
          <cell r="K11235">
            <v>-8.5880633504875653E-2</v>
          </cell>
          <cell r="S11235">
            <v>40</v>
          </cell>
        </row>
        <row r="11236">
          <cell r="K11236">
            <v>-1.9680996723536075</v>
          </cell>
          <cell r="S11236">
            <v>40</v>
          </cell>
        </row>
        <row r="11237">
          <cell r="K11237">
            <v>-0.33730076772125245</v>
          </cell>
          <cell r="S11237">
            <v>40</v>
          </cell>
        </row>
        <row r="11238">
          <cell r="K11238">
            <v>-0.43122470718460459</v>
          </cell>
          <cell r="S11238">
            <v>40</v>
          </cell>
        </row>
        <row r="11239">
          <cell r="K11239">
            <v>-6.3191924283632298E-3</v>
          </cell>
          <cell r="S11239">
            <v>40</v>
          </cell>
        </row>
        <row r="11240">
          <cell r="K11240">
            <v>-2.8776045720960694E-2</v>
          </cell>
          <cell r="S11240">
            <v>40</v>
          </cell>
        </row>
        <row r="11241">
          <cell r="K11241">
            <v>-1.932677993217615</v>
          </cell>
          <cell r="S11241">
            <v>40</v>
          </cell>
        </row>
        <row r="11242">
          <cell r="K11242">
            <v>-1.9623104998476877</v>
          </cell>
          <cell r="S11242">
            <v>40</v>
          </cell>
        </row>
        <row r="11243">
          <cell r="K11243">
            <v>-0.29617740929156772</v>
          </cell>
          <cell r="S11243">
            <v>40</v>
          </cell>
        </row>
        <row r="11244">
          <cell r="K11244">
            <v>-0.71002875585183045</v>
          </cell>
          <cell r="S11244">
            <v>40</v>
          </cell>
        </row>
        <row r="11245">
          <cell r="K11245">
            <v>-0.59315681920046781</v>
          </cell>
          <cell r="S11245">
            <v>40</v>
          </cell>
        </row>
        <row r="11246">
          <cell r="K11246">
            <v>-0.18133442094192981</v>
          </cell>
          <cell r="S11246">
            <v>40</v>
          </cell>
        </row>
        <row r="11247">
          <cell r="K11247">
            <v>-0.60057652046526844</v>
          </cell>
          <cell r="S11247">
            <v>40</v>
          </cell>
        </row>
        <row r="11248">
          <cell r="K11248">
            <v>-0.23024659926397426</v>
          </cell>
          <cell r="S11248">
            <v>40</v>
          </cell>
        </row>
        <row r="11249">
          <cell r="K11249">
            <v>139.01945451543386</v>
          </cell>
          <cell r="S11249">
            <v>40</v>
          </cell>
        </row>
        <row r="11250">
          <cell r="K11250">
            <v>-0.23224938674105078</v>
          </cell>
          <cell r="S11250">
            <v>40</v>
          </cell>
        </row>
        <row r="11251">
          <cell r="K11251">
            <v>-0.22701877721309047</v>
          </cell>
          <cell r="S11251">
            <v>40</v>
          </cell>
        </row>
        <row r="11252">
          <cell r="K11252">
            <v>29.412942505560963</v>
          </cell>
          <cell r="S11252">
            <v>40</v>
          </cell>
        </row>
        <row r="11253">
          <cell r="K11253">
            <v>9.8725763295996298</v>
          </cell>
          <cell r="S11253">
            <v>40</v>
          </cell>
        </row>
        <row r="11254">
          <cell r="K11254">
            <v>15.869618852913016</v>
          </cell>
          <cell r="S11254">
            <v>40</v>
          </cell>
        </row>
        <row r="11255">
          <cell r="K11255">
            <v>-7.6751700083556987E-2</v>
          </cell>
          <cell r="S11255">
            <v>40</v>
          </cell>
        </row>
        <row r="11256">
          <cell r="K11256">
            <v>25.961676388311229</v>
          </cell>
          <cell r="S11256">
            <v>40</v>
          </cell>
        </row>
        <row r="11257">
          <cell r="K11257">
            <v>-5.6889281739706324E-2</v>
          </cell>
          <cell r="S11257">
            <v>40</v>
          </cell>
        </row>
        <row r="11258">
          <cell r="K11258">
            <v>-0.17252748116199249</v>
          </cell>
          <cell r="S11258">
            <v>40</v>
          </cell>
        </row>
        <row r="11259">
          <cell r="K11259">
            <v>2.8312583339493561E-2</v>
          </cell>
          <cell r="S11259">
            <v>40</v>
          </cell>
        </row>
        <row r="11260">
          <cell r="K11260">
            <v>-0.38939190397984169</v>
          </cell>
          <cell r="S11260">
            <v>40</v>
          </cell>
        </row>
        <row r="11261">
          <cell r="K11261">
            <v>-0.42283262227439228</v>
          </cell>
          <cell r="S11261">
            <v>40</v>
          </cell>
        </row>
        <row r="11262">
          <cell r="K11262">
            <v>5.9938663865255952</v>
          </cell>
          <cell r="S11262">
            <v>40</v>
          </cell>
        </row>
        <row r="11263">
          <cell r="K11263">
            <v>6.4172688224070766</v>
          </cell>
          <cell r="S11263">
            <v>40</v>
          </cell>
        </row>
        <row r="11264">
          <cell r="K11264">
            <v>2.8594170130884793</v>
          </cell>
          <cell r="S11264">
            <v>40</v>
          </cell>
        </row>
        <row r="11265">
          <cell r="K11265">
            <v>3.0667530176232596</v>
          </cell>
          <cell r="S11265">
            <v>40</v>
          </cell>
        </row>
        <row r="11266">
          <cell r="K11266">
            <v>3.8845385896804929</v>
          </cell>
          <cell r="S11266">
            <v>40</v>
          </cell>
        </row>
        <row r="11267">
          <cell r="K11267">
            <v>1.0386098517621301</v>
          </cell>
          <cell r="S11267">
            <v>40</v>
          </cell>
        </row>
        <row r="11268">
          <cell r="K11268">
            <v>-0.35678139324820174</v>
          </cell>
          <cell r="S11268">
            <v>40</v>
          </cell>
        </row>
        <row r="11269">
          <cell r="K11269">
            <v>-0.3627464060747963</v>
          </cell>
          <cell r="S11269">
            <v>40</v>
          </cell>
        </row>
        <row r="11270">
          <cell r="K11270">
            <v>7.7613245041451169</v>
          </cell>
          <cell r="S11270">
            <v>40</v>
          </cell>
        </row>
        <row r="11271">
          <cell r="K11271">
            <v>4540.7489550221708</v>
          </cell>
          <cell r="S11271">
            <v>40</v>
          </cell>
        </row>
        <row r="11272">
          <cell r="K11272">
            <v>28.192780522197872</v>
          </cell>
          <cell r="S11272">
            <v>40</v>
          </cell>
        </row>
        <row r="11273">
          <cell r="K11273">
            <v>5829.9756882051297</v>
          </cell>
          <cell r="S11273">
            <v>40</v>
          </cell>
        </row>
        <row r="11274">
          <cell r="K11274">
            <v>-0.18405153550546724</v>
          </cell>
          <cell r="S11274">
            <v>40</v>
          </cell>
        </row>
        <row r="11275">
          <cell r="K11275">
            <v>-0.61625478462493277</v>
          </cell>
          <cell r="S11275">
            <v>40</v>
          </cell>
        </row>
        <row r="11276">
          <cell r="K11276">
            <v>-0.18223460261728602</v>
          </cell>
          <cell r="S11276">
            <v>40</v>
          </cell>
        </row>
        <row r="11277">
          <cell r="K11277">
            <v>-0.65832049286316718</v>
          </cell>
          <cell r="S11277">
            <v>40</v>
          </cell>
        </row>
        <row r="11278">
          <cell r="K11278">
            <v>-0.10590520107358641</v>
          </cell>
          <cell r="S11278">
            <v>40</v>
          </cell>
        </row>
        <row r="11279">
          <cell r="K11279">
            <v>-0.10636801544161026</v>
          </cell>
          <cell r="S11279">
            <v>40</v>
          </cell>
        </row>
        <row r="11280">
          <cell r="K11280">
            <v>-0.41493721468193218</v>
          </cell>
          <cell r="S11280">
            <v>40</v>
          </cell>
        </row>
        <row r="11281">
          <cell r="K11281">
            <v>-0.5472064077465294</v>
          </cell>
          <cell r="S11281">
            <v>40</v>
          </cell>
        </row>
        <row r="11282">
          <cell r="K11282">
            <v>-0.71608886743532274</v>
          </cell>
          <cell r="S11282">
            <v>40</v>
          </cell>
        </row>
        <row r="11283">
          <cell r="K11283">
            <v>-0.23234917093186677</v>
          </cell>
          <cell r="S11283">
            <v>40</v>
          </cell>
        </row>
        <row r="11284">
          <cell r="K11284">
            <v>1.0170487033790543</v>
          </cell>
          <cell r="S11284">
            <v>40</v>
          </cell>
        </row>
        <row r="11285">
          <cell r="K11285">
            <v>-0.44519549072745812</v>
          </cell>
          <cell r="S11285">
            <v>40</v>
          </cell>
        </row>
        <row r="11286">
          <cell r="K11286">
            <v>5.3764131008006961</v>
          </cell>
          <cell r="S11286">
            <v>40</v>
          </cell>
        </row>
        <row r="11287">
          <cell r="K11287">
            <v>5.9692862602202199</v>
          </cell>
          <cell r="S11287">
            <v>40</v>
          </cell>
        </row>
        <row r="11288">
          <cell r="K11288">
            <v>6.1221028255886258</v>
          </cell>
          <cell r="S11288">
            <v>40</v>
          </cell>
        </row>
        <row r="11289">
          <cell r="K11289">
            <v>6.3467445865642231</v>
          </cell>
          <cell r="S11289">
            <v>40</v>
          </cell>
        </row>
        <row r="11290">
          <cell r="K11290">
            <v>6.6674141957733761</v>
          </cell>
          <cell r="S11290">
            <v>40</v>
          </cell>
        </row>
        <row r="11291">
          <cell r="K11291">
            <v>2.9859379200210219</v>
          </cell>
          <cell r="S11291">
            <v>40</v>
          </cell>
        </row>
        <row r="11292">
          <cell r="K11292">
            <v>3.4899879094372714</v>
          </cell>
          <cell r="S11292">
            <v>40</v>
          </cell>
        </row>
        <row r="11293">
          <cell r="K11293">
            <v>3.0884256003787338</v>
          </cell>
          <cell r="S11293">
            <v>40</v>
          </cell>
        </row>
        <row r="11294">
          <cell r="K11294">
            <v>3.659687036255463</v>
          </cell>
          <cell r="S11294">
            <v>40</v>
          </cell>
        </row>
        <row r="11295">
          <cell r="K11295">
            <v>3.8667011863981511</v>
          </cell>
          <cell r="S11295">
            <v>40</v>
          </cell>
        </row>
        <row r="11296">
          <cell r="K11296">
            <v>4.2246599109835996</v>
          </cell>
          <cell r="S11296">
            <v>40</v>
          </cell>
        </row>
        <row r="11297">
          <cell r="K11297">
            <v>0.68136610443098222</v>
          </cell>
          <cell r="S11297">
            <v>40</v>
          </cell>
        </row>
        <row r="11298">
          <cell r="K11298">
            <v>-1.1742234918765959</v>
          </cell>
          <cell r="S11298">
            <v>40</v>
          </cell>
        </row>
        <row r="11299">
          <cell r="K11299">
            <v>-0.21491669467186189</v>
          </cell>
          <cell r="S11299">
            <v>40</v>
          </cell>
        </row>
        <row r="11300">
          <cell r="K11300">
            <v>-0.68013629446938917</v>
          </cell>
          <cell r="S11300">
            <v>40</v>
          </cell>
        </row>
        <row r="11301">
          <cell r="K11301">
            <v>-0.21789109300292012</v>
          </cell>
          <cell r="S11301">
            <v>40</v>
          </cell>
        </row>
        <row r="11302">
          <cell r="K11302">
            <v>-0.72887316190983642</v>
          </cell>
          <cell r="S11302">
            <v>40</v>
          </cell>
        </row>
        <row r="11303">
          <cell r="K11303">
            <v>66.302352447211348</v>
          </cell>
          <cell r="S11303">
            <v>40</v>
          </cell>
        </row>
        <row r="11304">
          <cell r="K11304">
            <v>0.78234859081324382</v>
          </cell>
          <cell r="S11304">
            <v>40</v>
          </cell>
        </row>
        <row r="11305">
          <cell r="K11305">
            <v>12.741759485997999</v>
          </cell>
          <cell r="S11305">
            <v>40</v>
          </cell>
        </row>
        <row r="11306">
          <cell r="K11306">
            <v>2.8438233223173195</v>
          </cell>
          <cell r="S11306">
            <v>40</v>
          </cell>
        </row>
        <row r="11307">
          <cell r="K11307">
            <v>-0.26503081041243509</v>
          </cell>
          <cell r="S11307">
            <v>40</v>
          </cell>
        </row>
        <row r="11308">
          <cell r="K11308">
            <v>3.0951364413752076</v>
          </cell>
          <cell r="S11308">
            <v>40</v>
          </cell>
        </row>
        <row r="11309">
          <cell r="K11309">
            <v>9.4508128315046616</v>
          </cell>
          <cell r="S11309">
            <v>40</v>
          </cell>
        </row>
        <row r="11310">
          <cell r="K11310">
            <v>6.1679564156843822</v>
          </cell>
          <cell r="S11310">
            <v>40</v>
          </cell>
        </row>
        <row r="11311">
          <cell r="K11311">
            <v>-0.19331085969742584</v>
          </cell>
          <cell r="S11311">
            <v>40</v>
          </cell>
        </row>
        <row r="11312">
          <cell r="K11312">
            <v>0.53125902667849711</v>
          </cell>
          <cell r="S11312">
            <v>40</v>
          </cell>
        </row>
        <row r="11313">
          <cell r="K11313">
            <v>-0.18648536745460167</v>
          </cell>
          <cell r="S11313">
            <v>40</v>
          </cell>
        </row>
        <row r="11314">
          <cell r="K11314">
            <v>-1.8037066223032459</v>
          </cell>
          <cell r="S11314">
            <v>40</v>
          </cell>
        </row>
        <row r="11315">
          <cell r="K11315">
            <v>-0.17295281165443985</v>
          </cell>
          <cell r="S11315">
            <v>40</v>
          </cell>
        </row>
        <row r="11316">
          <cell r="K11316">
            <v>0.71944383915405352</v>
          </cell>
          <cell r="S11316">
            <v>40</v>
          </cell>
        </row>
        <row r="11317">
          <cell r="K11317">
            <v>-0.36221066499750365</v>
          </cell>
          <cell r="S11317">
            <v>40</v>
          </cell>
        </row>
        <row r="11318">
          <cell r="K11318">
            <v>-1.7645003873289777</v>
          </cell>
          <cell r="S11318">
            <v>40</v>
          </cell>
        </row>
        <row r="11319">
          <cell r="K11319">
            <v>-0.5607924725573058</v>
          </cell>
          <cell r="S11319">
            <v>40</v>
          </cell>
        </row>
        <row r="11320">
          <cell r="K11320">
            <v>0.99392279914274884</v>
          </cell>
          <cell r="S11320">
            <v>40</v>
          </cell>
        </row>
        <row r="11321">
          <cell r="K11321">
            <v>0.22961006202731782</v>
          </cell>
          <cell r="S11321">
            <v>40</v>
          </cell>
        </row>
        <row r="11322">
          <cell r="K11322">
            <v>-1.392697063686122</v>
          </cell>
          <cell r="S11322">
            <v>40</v>
          </cell>
        </row>
        <row r="11323">
          <cell r="K11323">
            <v>-2.0326644094961424</v>
          </cell>
          <cell r="S11323">
            <v>40</v>
          </cell>
        </row>
        <row r="11324">
          <cell r="K11324">
            <v>-0.47752874210433871</v>
          </cell>
          <cell r="S11324">
            <v>40</v>
          </cell>
        </row>
        <row r="11325">
          <cell r="K11325">
            <v>5.5781454533041517</v>
          </cell>
          <cell r="S11325">
            <v>40</v>
          </cell>
        </row>
        <row r="11326">
          <cell r="K11326">
            <v>6.207497062238283</v>
          </cell>
          <cell r="S11326">
            <v>40</v>
          </cell>
        </row>
        <row r="11327">
          <cell r="K11327">
            <v>2.8160723719372007</v>
          </cell>
          <cell r="S11327">
            <v>40</v>
          </cell>
        </row>
        <row r="11328">
          <cell r="K11328">
            <v>2.6411274109906246</v>
          </cell>
          <cell r="S11328">
            <v>40</v>
          </cell>
        </row>
        <row r="11329">
          <cell r="K11329">
            <v>4.0790243761809384</v>
          </cell>
          <cell r="S11329">
            <v>40</v>
          </cell>
        </row>
        <row r="11330">
          <cell r="K11330">
            <v>0.89512700126427902</v>
          </cell>
          <cell r="S11330">
            <v>40</v>
          </cell>
        </row>
        <row r="11331">
          <cell r="K11331">
            <v>0.3248760988163138</v>
          </cell>
          <cell r="S11331">
            <v>40</v>
          </cell>
        </row>
        <row r="11332">
          <cell r="K11332">
            <v>-1.0508271597338761</v>
          </cell>
          <cell r="S11332">
            <v>40</v>
          </cell>
        </row>
        <row r="11333">
          <cell r="K11333">
            <v>-2.8109481497718081E-2</v>
          </cell>
          <cell r="S11333">
            <v>40</v>
          </cell>
        </row>
        <row r="11334">
          <cell r="K11334">
            <v>0.57109382544170373</v>
          </cell>
          <cell r="S11334">
            <v>40</v>
          </cell>
        </row>
        <row r="11335">
          <cell r="K11335">
            <v>-1.9848962521678268</v>
          </cell>
          <cell r="S11335">
            <v>40</v>
          </cell>
        </row>
        <row r="11336">
          <cell r="K11336">
            <v>0.16043852301742015</v>
          </cell>
          <cell r="S11336">
            <v>40</v>
          </cell>
        </row>
        <row r="11337">
          <cell r="K11337">
            <v>0.85104790652993811</v>
          </cell>
          <cell r="S11337">
            <v>40</v>
          </cell>
        </row>
        <row r="11338">
          <cell r="K11338">
            <v>-3.0686457359225563E-2</v>
          </cell>
          <cell r="S11338">
            <v>40</v>
          </cell>
        </row>
        <row r="11339">
          <cell r="K11339">
            <v>1.7592790263179037</v>
          </cell>
          <cell r="S11339">
            <v>40</v>
          </cell>
        </row>
        <row r="11340">
          <cell r="K11340">
            <v>-3.4256014872030192E-2</v>
          </cell>
          <cell r="S11340">
            <v>40</v>
          </cell>
        </row>
        <row r="11341">
          <cell r="K11341">
            <v>-7.077265797664456E-2</v>
          </cell>
          <cell r="S11341">
            <v>40</v>
          </cell>
        </row>
        <row r="11342">
          <cell r="K11342">
            <v>-0.70668517312366497</v>
          </cell>
          <cell r="S11342">
            <v>40</v>
          </cell>
        </row>
        <row r="11343">
          <cell r="K11343">
            <v>-0.5106018678768105</v>
          </cell>
          <cell r="S11343">
            <v>40</v>
          </cell>
        </row>
        <row r="11344">
          <cell r="K11344">
            <v>-0.56559035588530771</v>
          </cell>
          <cell r="S11344">
            <v>40</v>
          </cell>
        </row>
        <row r="11345">
          <cell r="K11345">
            <v>-0.75749739631584234</v>
          </cell>
          <cell r="S11345">
            <v>40</v>
          </cell>
        </row>
        <row r="11346">
          <cell r="K11346">
            <v>5.153704165872913</v>
          </cell>
          <cell r="S11346">
            <v>40</v>
          </cell>
        </row>
        <row r="11347">
          <cell r="K11347">
            <v>5.7378149121070905</v>
          </cell>
          <cell r="S11347">
            <v>40</v>
          </cell>
        </row>
        <row r="11348">
          <cell r="K11348">
            <v>-0.60533359884388593</v>
          </cell>
          <cell r="S11348">
            <v>40</v>
          </cell>
        </row>
        <row r="11349">
          <cell r="K11349">
            <v>3.1133558151394305</v>
          </cell>
          <cell r="S11349">
            <v>40</v>
          </cell>
        </row>
        <row r="11350">
          <cell r="K11350">
            <v>4.1633848441171821</v>
          </cell>
          <cell r="S11350">
            <v>40</v>
          </cell>
        </row>
        <row r="11351">
          <cell r="K11351">
            <v>-0.21440400393020664</v>
          </cell>
          <cell r="S11351">
            <v>40</v>
          </cell>
        </row>
        <row r="11352">
          <cell r="K11352">
            <v>-0.85463343415623705</v>
          </cell>
          <cell r="S11352">
            <v>40</v>
          </cell>
        </row>
        <row r="11353">
          <cell r="K11353">
            <v>-0.85293061138613491</v>
          </cell>
          <cell r="S11353">
            <v>40</v>
          </cell>
        </row>
        <row r="11354">
          <cell r="K11354">
            <v>-0.574195748014937</v>
          </cell>
          <cell r="S11354">
            <v>40</v>
          </cell>
        </row>
        <row r="11355">
          <cell r="K11355">
            <v>-0.39861237732881211</v>
          </cell>
          <cell r="S11355">
            <v>40</v>
          </cell>
        </row>
        <row r="11356">
          <cell r="K11356">
            <v>-0.27834213992935686</v>
          </cell>
          <cell r="S11356">
            <v>40</v>
          </cell>
        </row>
        <row r="11357">
          <cell r="K11357">
            <v>-0.40257011783249813</v>
          </cell>
          <cell r="S11357">
            <v>40</v>
          </cell>
        </row>
        <row r="11358">
          <cell r="K11358">
            <v>-1.6961113157191496E-2</v>
          </cell>
          <cell r="S11358">
            <v>40</v>
          </cell>
        </row>
        <row r="11359">
          <cell r="K11359">
            <v>-1.3603305718666183</v>
          </cell>
          <cell r="S11359">
            <v>40</v>
          </cell>
        </row>
        <row r="11360">
          <cell r="K11360">
            <v>18.375535115842922</v>
          </cell>
          <cell r="S11360">
            <v>40</v>
          </cell>
        </row>
        <row r="11361">
          <cell r="K11361">
            <v>-1.4201037521281725</v>
          </cell>
          <cell r="S11361">
            <v>40</v>
          </cell>
        </row>
        <row r="11362">
          <cell r="K11362">
            <v>-2.6280062041270646</v>
          </cell>
          <cell r="S11362">
            <v>36</v>
          </cell>
        </row>
        <row r="11363">
          <cell r="K11363">
            <v>0.18397317050791565</v>
          </cell>
          <cell r="S11363">
            <v>40</v>
          </cell>
        </row>
        <row r="11364">
          <cell r="K11364">
            <v>-0.55452961795379985</v>
          </cell>
          <cell r="S11364">
            <v>40</v>
          </cell>
        </row>
        <row r="11365">
          <cell r="K11365">
            <v>-0.56478464773690074</v>
          </cell>
          <cell r="S11365">
            <v>40</v>
          </cell>
        </row>
        <row r="11366">
          <cell r="K11366">
            <v>-0.84642069738719072</v>
          </cell>
          <cell r="S11366">
            <v>40</v>
          </cell>
        </row>
        <row r="11367">
          <cell r="K11367">
            <v>4.6890567080986312</v>
          </cell>
          <cell r="S11367">
            <v>40</v>
          </cell>
        </row>
        <row r="11368">
          <cell r="K11368">
            <v>5.1033199333672385</v>
          </cell>
          <cell r="S11368">
            <v>40</v>
          </cell>
        </row>
        <row r="11369">
          <cell r="K11369">
            <v>1.0058935375200635</v>
          </cell>
          <cell r="S11369">
            <v>40</v>
          </cell>
        </row>
        <row r="11370">
          <cell r="K11370">
            <v>2.5884179237344247</v>
          </cell>
          <cell r="S11370">
            <v>40</v>
          </cell>
        </row>
        <row r="11371">
          <cell r="K11371">
            <v>3.386017492566411</v>
          </cell>
          <cell r="S11371">
            <v>40</v>
          </cell>
        </row>
        <row r="11372">
          <cell r="K11372">
            <v>6.0431568654677102E-2</v>
          </cell>
          <cell r="S11372">
            <v>40</v>
          </cell>
        </row>
        <row r="11373">
          <cell r="K11373">
            <v>-0.35104767686001276</v>
          </cell>
          <cell r="S11373">
            <v>40</v>
          </cell>
        </row>
        <row r="11374">
          <cell r="K11374">
            <v>-0.65915538226661341</v>
          </cell>
          <cell r="S11374">
            <v>40</v>
          </cell>
        </row>
        <row r="11375">
          <cell r="K11375">
            <v>-0.5407675622599637</v>
          </cell>
          <cell r="S11375">
            <v>40</v>
          </cell>
        </row>
        <row r="11376">
          <cell r="K11376">
            <v>11.638756942503409</v>
          </cell>
          <cell r="S11376">
            <v>40</v>
          </cell>
        </row>
        <row r="11377">
          <cell r="K11377">
            <v>-0.31923562854710752</v>
          </cell>
          <cell r="S11377">
            <v>40</v>
          </cell>
        </row>
        <row r="11378">
          <cell r="K11378">
            <v>16.18995876295196</v>
          </cell>
          <cell r="S11378">
            <v>40</v>
          </cell>
        </row>
        <row r="11379">
          <cell r="K11379">
            <v>-3.9546633300996017E-2</v>
          </cell>
          <cell r="S11379">
            <v>40</v>
          </cell>
        </row>
        <row r="11380">
          <cell r="K11380">
            <v>-1.1452092416126944</v>
          </cell>
          <cell r="S11380">
            <v>40</v>
          </cell>
        </row>
        <row r="11381">
          <cell r="K11381">
            <v>-2.2817330824976296E-2</v>
          </cell>
          <cell r="S11381">
            <v>40</v>
          </cell>
        </row>
        <row r="11382">
          <cell r="K11382">
            <v>-1.2013162409818288</v>
          </cell>
          <cell r="S11382">
            <v>40</v>
          </cell>
        </row>
        <row r="11383">
          <cell r="K11383">
            <v>-2.2436457390632008</v>
          </cell>
          <cell r="S11383">
            <v>37</v>
          </cell>
        </row>
        <row r="11384">
          <cell r="K11384">
            <v>-0.72518174484182274</v>
          </cell>
          <cell r="S11384">
            <v>40</v>
          </cell>
        </row>
        <row r="11385">
          <cell r="K11385">
            <v>-0.56986583293492898</v>
          </cell>
          <cell r="S11385">
            <v>40</v>
          </cell>
        </row>
        <row r="11386">
          <cell r="K11386">
            <v>-0.54861767545340989</v>
          </cell>
          <cell r="S11386">
            <v>40</v>
          </cell>
        </row>
        <row r="11387">
          <cell r="K11387">
            <v>-0.86371110418353148</v>
          </cell>
          <cell r="S11387">
            <v>40</v>
          </cell>
        </row>
        <row r="11388">
          <cell r="K11388">
            <v>-2.048122710666628</v>
          </cell>
          <cell r="S11388">
            <v>40</v>
          </cell>
        </row>
        <row r="11389">
          <cell r="K11389">
            <v>4.9048701394918091</v>
          </cell>
          <cell r="S11389">
            <v>40</v>
          </cell>
        </row>
        <row r="11390">
          <cell r="K11390">
            <v>1.0815517241530002</v>
          </cell>
          <cell r="S11390">
            <v>40</v>
          </cell>
        </row>
        <row r="11391">
          <cell r="K11391">
            <v>2.3513745588846482</v>
          </cell>
          <cell r="S11391">
            <v>40</v>
          </cell>
        </row>
        <row r="11392">
          <cell r="K11392">
            <v>3.3246741501854551</v>
          </cell>
          <cell r="S11392">
            <v>40</v>
          </cell>
        </row>
        <row r="11393">
          <cell r="K11393">
            <v>-3.3356092860368072E-2</v>
          </cell>
          <cell r="S11393">
            <v>40</v>
          </cell>
        </row>
        <row r="11394">
          <cell r="K11394">
            <v>-0.50788148157028501</v>
          </cell>
          <cell r="S11394">
            <v>40</v>
          </cell>
        </row>
        <row r="11395">
          <cell r="K11395">
            <v>-0.734495970484074</v>
          </cell>
          <cell r="S11395">
            <v>40</v>
          </cell>
        </row>
        <row r="11396">
          <cell r="K11396">
            <v>-0.53084927813164418</v>
          </cell>
          <cell r="S11396">
            <v>40</v>
          </cell>
        </row>
        <row r="11397">
          <cell r="K11397">
            <v>91.815887164820751</v>
          </cell>
          <cell r="S11397">
            <v>40</v>
          </cell>
        </row>
        <row r="11398">
          <cell r="K11398">
            <v>14.81035677048388</v>
          </cell>
          <cell r="S11398">
            <v>40</v>
          </cell>
        </row>
        <row r="11399">
          <cell r="K11399">
            <v>165.97813533424608</v>
          </cell>
          <cell r="S11399">
            <v>40</v>
          </cell>
        </row>
        <row r="11400">
          <cell r="K11400">
            <v>-0.13073723616308797</v>
          </cell>
          <cell r="S11400">
            <v>40</v>
          </cell>
        </row>
        <row r="11401">
          <cell r="K11401">
            <v>-1.4530968882618263</v>
          </cell>
          <cell r="S11401">
            <v>40</v>
          </cell>
        </row>
        <row r="11402">
          <cell r="K11402">
            <v>-5.0491270689033509E-2</v>
          </cell>
          <cell r="S11402">
            <v>40</v>
          </cell>
        </row>
        <row r="11403">
          <cell r="K11403">
            <v>-1.6887142938661417</v>
          </cell>
          <cell r="S11403">
            <v>40</v>
          </cell>
        </row>
        <row r="11404">
          <cell r="K11404">
            <v>-2.2172337810165077</v>
          </cell>
          <cell r="S11404">
            <v>40</v>
          </cell>
        </row>
        <row r="11405">
          <cell r="K11405">
            <v>-0.31980557432950718</v>
          </cell>
          <cell r="S11405">
            <v>40</v>
          </cell>
        </row>
        <row r="11406">
          <cell r="K11406">
            <v>-0.11394494886306142</v>
          </cell>
          <cell r="S11406">
            <v>40</v>
          </cell>
        </row>
        <row r="11407">
          <cell r="K11407">
            <v>-0.51932502069427666</v>
          </cell>
          <cell r="S11407">
            <v>40</v>
          </cell>
        </row>
        <row r="11408">
          <cell r="K11408">
            <v>0.51092024304305128</v>
          </cell>
          <cell r="S11408">
            <v>40</v>
          </cell>
        </row>
        <row r="11409">
          <cell r="K11409">
            <v>-1.9456298815974744</v>
          </cell>
          <cell r="S11409">
            <v>40</v>
          </cell>
        </row>
        <row r="11410">
          <cell r="K11410">
            <v>-1.9750955536359203</v>
          </cell>
          <cell r="S11410">
            <v>40</v>
          </cell>
        </row>
        <row r="11411">
          <cell r="K11411">
            <v>-0.24803665931918781</v>
          </cell>
          <cell r="S11411">
            <v>40</v>
          </cell>
        </row>
        <row r="11412">
          <cell r="K11412">
            <v>-0.67600801923457476</v>
          </cell>
          <cell r="S11412">
            <v>40</v>
          </cell>
        </row>
        <row r="11413">
          <cell r="K11413">
            <v>-0.53752199009527812</v>
          </cell>
          <cell r="S11413">
            <v>40</v>
          </cell>
        </row>
        <row r="11414">
          <cell r="K11414">
            <v>-0.77429846936041746</v>
          </cell>
          <cell r="S11414">
            <v>40</v>
          </cell>
        </row>
        <row r="11415">
          <cell r="K11415">
            <v>-0.35654462343158161</v>
          </cell>
          <cell r="S11415">
            <v>40</v>
          </cell>
        </row>
        <row r="11416">
          <cell r="K11416">
            <v>-0.10311758191212703</v>
          </cell>
          <cell r="S11416">
            <v>40</v>
          </cell>
        </row>
        <row r="11417">
          <cell r="K11417">
            <v>125.9635900009018</v>
          </cell>
          <cell r="S11417">
            <v>40</v>
          </cell>
        </row>
        <row r="11418">
          <cell r="K11418">
            <v>632.04571975454064</v>
          </cell>
          <cell r="S11418">
            <v>40</v>
          </cell>
        </row>
        <row r="11419">
          <cell r="K11419">
            <v>-0.21735713658748945</v>
          </cell>
          <cell r="S11419">
            <v>40</v>
          </cell>
        </row>
        <row r="11420">
          <cell r="K11420">
            <v>31.196690123464357</v>
          </cell>
          <cell r="S11420">
            <v>40</v>
          </cell>
        </row>
        <row r="11421">
          <cell r="K11421">
            <v>157.2771871118116</v>
          </cell>
          <cell r="S11421">
            <v>40</v>
          </cell>
        </row>
        <row r="11422">
          <cell r="K11422">
            <v>-1.2898040512166933</v>
          </cell>
          <cell r="S11422">
            <v>40</v>
          </cell>
        </row>
        <row r="11423">
          <cell r="K11423">
            <v>-3.9166739949826779E-2</v>
          </cell>
          <cell r="S11423">
            <v>40</v>
          </cell>
        </row>
        <row r="11424">
          <cell r="K11424">
            <v>1.0880954177366831E-2</v>
          </cell>
          <cell r="S11424">
            <v>40</v>
          </cell>
        </row>
        <row r="11425">
          <cell r="K11425">
            <v>-2.1714010519029383</v>
          </cell>
          <cell r="S11425">
            <v>40</v>
          </cell>
        </row>
        <row r="11426">
          <cell r="K11426">
            <v>4.5135424454856285E-2</v>
          </cell>
          <cell r="S11426">
            <v>40</v>
          </cell>
        </row>
        <row r="11427">
          <cell r="K11427">
            <v>0.72975224141379524</v>
          </cell>
          <cell r="S11427">
            <v>40</v>
          </cell>
        </row>
        <row r="11428">
          <cell r="K11428">
            <v>-0.5632909606622728</v>
          </cell>
          <cell r="S11428">
            <v>40</v>
          </cell>
        </row>
        <row r="11429">
          <cell r="K11429">
            <v>5.5226459937767132</v>
          </cell>
          <cell r="S11429">
            <v>40</v>
          </cell>
        </row>
        <row r="11430">
          <cell r="K11430">
            <v>6.2048670932542898</v>
          </cell>
          <cell r="S11430">
            <v>40</v>
          </cell>
        </row>
        <row r="11431">
          <cell r="K11431">
            <v>6.9560802540359798</v>
          </cell>
          <cell r="S11431">
            <v>40</v>
          </cell>
        </row>
        <row r="11432">
          <cell r="K11432">
            <v>2.7635186459241319</v>
          </cell>
          <cell r="S11432">
            <v>40</v>
          </cell>
        </row>
        <row r="11433">
          <cell r="K11433">
            <v>3.3748189618273736</v>
          </cell>
          <cell r="S11433">
            <v>40</v>
          </cell>
        </row>
        <row r="11434">
          <cell r="K11434">
            <v>4.5991688720861958</v>
          </cell>
          <cell r="S11434">
            <v>40</v>
          </cell>
        </row>
        <row r="11435">
          <cell r="K11435">
            <v>1.2259634178394714</v>
          </cell>
          <cell r="S11435">
            <v>40</v>
          </cell>
        </row>
        <row r="11436">
          <cell r="K11436">
            <v>-0.36190052437419579</v>
          </cell>
          <cell r="S11436">
            <v>40</v>
          </cell>
        </row>
        <row r="11437">
          <cell r="K11437">
            <v>-0.36772240186300836</v>
          </cell>
          <cell r="S11437">
            <v>40</v>
          </cell>
        </row>
        <row r="11438">
          <cell r="K11438">
            <v>-0.36375598896722183</v>
          </cell>
          <cell r="S11438">
            <v>40</v>
          </cell>
        </row>
        <row r="11439">
          <cell r="K11439">
            <v>-0.25507759641947458</v>
          </cell>
          <cell r="S11439">
            <v>40</v>
          </cell>
        </row>
        <row r="11440">
          <cell r="K11440">
            <v>-0.25086514070263877</v>
          </cell>
          <cell r="S11440">
            <v>40</v>
          </cell>
        </row>
        <row r="11441">
          <cell r="K11441">
            <v>-0.18024873728978977</v>
          </cell>
          <cell r="S11441">
            <v>40</v>
          </cell>
        </row>
        <row r="11442">
          <cell r="K11442">
            <v>-0.17964559840950944</v>
          </cell>
          <cell r="S11442">
            <v>40</v>
          </cell>
        </row>
        <row r="11443">
          <cell r="K11443">
            <v>-0.60589277697315802</v>
          </cell>
          <cell r="S11443">
            <v>40</v>
          </cell>
        </row>
        <row r="11444">
          <cell r="K11444">
            <v>-0.19257353395545496</v>
          </cell>
          <cell r="S11444">
            <v>40</v>
          </cell>
        </row>
        <row r="11445">
          <cell r="K11445">
            <v>-0.11237600477314663</v>
          </cell>
          <cell r="S11445">
            <v>40</v>
          </cell>
        </row>
        <row r="11446">
          <cell r="K11446">
            <v>-1.5007622495856721</v>
          </cell>
          <cell r="S11446">
            <v>40</v>
          </cell>
        </row>
        <row r="11447">
          <cell r="K11447">
            <v>6.4063066368142962E-2</v>
          </cell>
          <cell r="S11447">
            <v>40</v>
          </cell>
        </row>
        <row r="11448">
          <cell r="K11448">
            <v>-0.4074121846791588</v>
          </cell>
          <cell r="S11448">
            <v>40</v>
          </cell>
        </row>
        <row r="11449">
          <cell r="K11449">
            <v>0.39533474912723499</v>
          </cell>
          <cell r="S11449">
            <v>40</v>
          </cell>
        </row>
        <row r="11450">
          <cell r="K11450">
            <v>-0.44291957609397692</v>
          </cell>
          <cell r="S11450">
            <v>40</v>
          </cell>
        </row>
        <row r="11451">
          <cell r="K11451">
            <v>-0.24244047311955305</v>
          </cell>
          <cell r="S11451">
            <v>40</v>
          </cell>
        </row>
        <row r="11452">
          <cell r="K11452">
            <v>-1.7160680777905519</v>
          </cell>
          <cell r="S11452">
            <v>40</v>
          </cell>
        </row>
        <row r="11453">
          <cell r="K11453">
            <v>5.3387205067814412</v>
          </cell>
          <cell r="S11453">
            <v>40</v>
          </cell>
        </row>
        <row r="11454">
          <cell r="K11454">
            <v>5.6342420321943303</v>
          </cell>
          <cell r="S11454">
            <v>40</v>
          </cell>
        </row>
        <row r="11455">
          <cell r="K11455">
            <v>6.2537675700210951</v>
          </cell>
          <cell r="S11455">
            <v>40</v>
          </cell>
        </row>
        <row r="11456">
          <cell r="K11456">
            <v>6.458290139527473</v>
          </cell>
          <cell r="S11456">
            <v>40</v>
          </cell>
        </row>
        <row r="11457">
          <cell r="K11457">
            <v>6.9224833246082245</v>
          </cell>
          <cell r="S11457">
            <v>40</v>
          </cell>
        </row>
        <row r="11458">
          <cell r="K11458">
            <v>7.1899771288429468</v>
          </cell>
          <cell r="S11458">
            <v>40</v>
          </cell>
        </row>
        <row r="11459">
          <cell r="K11459">
            <v>2.8963662553428522</v>
          </cell>
          <cell r="S11459">
            <v>40</v>
          </cell>
        </row>
        <row r="11460">
          <cell r="K11460">
            <v>3.421848943550867</v>
          </cell>
          <cell r="S11460">
            <v>40</v>
          </cell>
        </row>
        <row r="11461">
          <cell r="K11461">
            <v>3.2057337123916811</v>
          </cell>
          <cell r="S11461">
            <v>40</v>
          </cell>
        </row>
        <row r="11462">
          <cell r="K11462">
            <v>3.6844926718810918</v>
          </cell>
          <cell r="S11462">
            <v>40</v>
          </cell>
        </row>
        <row r="11463">
          <cell r="K11463">
            <v>4.6568951758099422</v>
          </cell>
          <cell r="S11463">
            <v>40</v>
          </cell>
        </row>
        <row r="11464">
          <cell r="K11464">
            <v>5.0611442482832123</v>
          </cell>
          <cell r="S11464">
            <v>40</v>
          </cell>
        </row>
        <row r="11465">
          <cell r="K11465">
            <v>1.2285013525801352</v>
          </cell>
          <cell r="S11465">
            <v>40</v>
          </cell>
        </row>
        <row r="11466">
          <cell r="K11466">
            <v>-1.2768490669520218</v>
          </cell>
          <cell r="S11466">
            <v>40</v>
          </cell>
        </row>
        <row r="11467">
          <cell r="K11467">
            <v>-0.21700272300432605</v>
          </cell>
          <cell r="S11467">
            <v>40</v>
          </cell>
        </row>
        <row r="11468">
          <cell r="K11468">
            <v>-0.69770969082352619</v>
          </cell>
          <cell r="S11468">
            <v>40</v>
          </cell>
        </row>
        <row r="11469">
          <cell r="K11469">
            <v>-0.22052046332672118</v>
          </cell>
          <cell r="S11469">
            <v>40</v>
          </cell>
        </row>
        <row r="11470">
          <cell r="K11470">
            <v>-0.76655879658741188</v>
          </cell>
          <cell r="S11470">
            <v>40</v>
          </cell>
        </row>
        <row r="11471">
          <cell r="K11471">
            <v>-0.22028392258509291</v>
          </cell>
          <cell r="S11471">
            <v>40</v>
          </cell>
        </row>
        <row r="11472">
          <cell r="K11472">
            <v>0.75550644838371261</v>
          </cell>
          <cell r="S11472">
            <v>40</v>
          </cell>
        </row>
        <row r="11473">
          <cell r="K11473">
            <v>-0.25007333842222257</v>
          </cell>
          <cell r="S11473">
            <v>40</v>
          </cell>
        </row>
        <row r="11474">
          <cell r="K11474">
            <v>1.1152452390733307</v>
          </cell>
          <cell r="S11474">
            <v>40</v>
          </cell>
        </row>
        <row r="11475">
          <cell r="K11475">
            <v>-0.25312357313108536</v>
          </cell>
          <cell r="S11475">
            <v>40</v>
          </cell>
        </row>
        <row r="11476">
          <cell r="K11476">
            <v>0.18924107132663462</v>
          </cell>
          <cell r="S11476">
            <v>40</v>
          </cell>
        </row>
        <row r="11477">
          <cell r="K11477">
            <v>-0.18047711715509923</v>
          </cell>
          <cell r="S11477">
            <v>40</v>
          </cell>
        </row>
        <row r="11478">
          <cell r="K11478">
            <v>6.6959968848306781</v>
          </cell>
          <cell r="S11478">
            <v>40</v>
          </cell>
        </row>
        <row r="11479">
          <cell r="K11479">
            <v>-0.18619791194198476</v>
          </cell>
          <cell r="S11479">
            <v>40</v>
          </cell>
        </row>
        <row r="11480">
          <cell r="K11480">
            <v>0.61403777644904278</v>
          </cell>
          <cell r="S11480">
            <v>40</v>
          </cell>
        </row>
        <row r="11481">
          <cell r="K11481">
            <v>-0.39476938455871091</v>
          </cell>
          <cell r="S11481">
            <v>40</v>
          </cell>
        </row>
        <row r="11482">
          <cell r="K11482">
            <v>-1.6254464000546234</v>
          </cell>
          <cell r="S11482">
            <v>40</v>
          </cell>
        </row>
        <row r="11483">
          <cell r="K11483">
            <v>-0.20029665375234834</v>
          </cell>
          <cell r="S11483">
            <v>40</v>
          </cell>
        </row>
        <row r="11484">
          <cell r="K11484">
            <v>0.72216075553819847</v>
          </cell>
          <cell r="S11484">
            <v>40</v>
          </cell>
        </row>
        <row r="11485">
          <cell r="K11485">
            <v>17.423955702728886</v>
          </cell>
          <cell r="S11485">
            <v>40</v>
          </cell>
        </row>
        <row r="11486">
          <cell r="K11486">
            <v>-1.6809097985942805</v>
          </cell>
          <cell r="S11486">
            <v>40</v>
          </cell>
        </row>
        <row r="11487">
          <cell r="K11487">
            <v>-1.1157319521980522</v>
          </cell>
          <cell r="S11487">
            <v>40</v>
          </cell>
        </row>
        <row r="11488">
          <cell r="K11488">
            <v>-1.4380058269150515</v>
          </cell>
          <cell r="S11488">
            <v>40</v>
          </cell>
        </row>
        <row r="11489">
          <cell r="K11489">
            <v>-0.88060427507771655</v>
          </cell>
          <cell r="S11489">
            <v>40</v>
          </cell>
        </row>
        <row r="11490">
          <cell r="K11490">
            <v>-1.6266261165271652</v>
          </cell>
          <cell r="S11490">
            <v>40</v>
          </cell>
        </row>
        <row r="11491">
          <cell r="K11491">
            <v>-0.55856859296101102</v>
          </cell>
          <cell r="S11491">
            <v>40</v>
          </cell>
        </row>
        <row r="11492">
          <cell r="K11492">
            <v>-0.48850072331881295</v>
          </cell>
          <cell r="S11492">
            <v>40</v>
          </cell>
        </row>
        <row r="11493">
          <cell r="K11493">
            <v>5.9050546468342295</v>
          </cell>
          <cell r="S11493">
            <v>40</v>
          </cell>
        </row>
        <row r="11494">
          <cell r="K11494">
            <v>6.2418209510684628</v>
          </cell>
          <cell r="S11494">
            <v>40</v>
          </cell>
        </row>
        <row r="11495">
          <cell r="K11495">
            <v>2.6430384075034739</v>
          </cell>
          <cell r="S11495">
            <v>40</v>
          </cell>
        </row>
        <row r="11496">
          <cell r="K11496">
            <v>3.2037171043911536</v>
          </cell>
          <cell r="S11496">
            <v>40</v>
          </cell>
        </row>
        <row r="11497">
          <cell r="K11497">
            <v>4.7706538742538749</v>
          </cell>
          <cell r="S11497">
            <v>40</v>
          </cell>
        </row>
        <row r="11498">
          <cell r="K11498">
            <v>-1.1495343978056503</v>
          </cell>
          <cell r="S11498">
            <v>40</v>
          </cell>
        </row>
        <row r="11499">
          <cell r="K11499">
            <v>0.25709322010515345</v>
          </cell>
          <cell r="S11499">
            <v>40</v>
          </cell>
        </row>
        <row r="11500">
          <cell r="K11500">
            <v>1.0705449344542071</v>
          </cell>
          <cell r="S11500">
            <v>40</v>
          </cell>
        </row>
        <row r="11501">
          <cell r="K11501">
            <v>0.35351242308885888</v>
          </cell>
          <cell r="S11501">
            <v>40</v>
          </cell>
        </row>
        <row r="11502">
          <cell r="K11502">
            <v>33.154938209403859</v>
          </cell>
          <cell r="S11502">
            <v>40</v>
          </cell>
        </row>
        <row r="11503">
          <cell r="K11503">
            <v>7.9068106184612139</v>
          </cell>
          <cell r="S11503">
            <v>40</v>
          </cell>
        </row>
        <row r="11504">
          <cell r="K11504">
            <v>0.80692797439969788</v>
          </cell>
          <cell r="S11504">
            <v>40</v>
          </cell>
        </row>
        <row r="11505">
          <cell r="K11505">
            <v>-0.93420744381747567</v>
          </cell>
          <cell r="S11505">
            <v>40</v>
          </cell>
        </row>
        <row r="11506">
          <cell r="K11506">
            <v>-4.6209454088201263E-2</v>
          </cell>
          <cell r="S11506">
            <v>40</v>
          </cell>
        </row>
        <row r="11507">
          <cell r="K11507">
            <v>4.4540246157585983</v>
          </cell>
          <cell r="S11507">
            <v>40</v>
          </cell>
        </row>
        <row r="11508">
          <cell r="K11508">
            <v>-4.5957814100556708E-2</v>
          </cell>
          <cell r="S11508">
            <v>40</v>
          </cell>
        </row>
        <row r="11509">
          <cell r="K11509">
            <v>-0.11085623993612406</v>
          </cell>
          <cell r="S11509">
            <v>40</v>
          </cell>
        </row>
        <row r="11510">
          <cell r="K11510">
            <v>-0.73157430781175159</v>
          </cell>
          <cell r="S11510">
            <v>40</v>
          </cell>
        </row>
        <row r="11511">
          <cell r="K11511">
            <v>-0.49446572626239899</v>
          </cell>
          <cell r="S11511">
            <v>40</v>
          </cell>
        </row>
        <row r="11512">
          <cell r="K11512">
            <v>-0.61952382790806637</v>
          </cell>
          <cell r="S11512">
            <v>40</v>
          </cell>
        </row>
        <row r="11513">
          <cell r="K11513">
            <v>-0.75231078858962219</v>
          </cell>
          <cell r="S11513">
            <v>40</v>
          </cell>
        </row>
        <row r="11514">
          <cell r="K11514">
            <v>5.4052653551097229</v>
          </cell>
          <cell r="S11514">
            <v>40</v>
          </cell>
        </row>
        <row r="11515">
          <cell r="K11515">
            <v>6.0594442464875495</v>
          </cell>
          <cell r="S11515">
            <v>40</v>
          </cell>
        </row>
        <row r="11516">
          <cell r="K11516">
            <v>-0.60650619968355735</v>
          </cell>
          <cell r="S11516">
            <v>40</v>
          </cell>
        </row>
        <row r="11517">
          <cell r="K11517">
            <v>-0.39562747479450178</v>
          </cell>
          <cell r="S11517">
            <v>40</v>
          </cell>
        </row>
        <row r="11518">
          <cell r="K11518">
            <v>4.3878836467289482</v>
          </cell>
          <cell r="S11518">
            <v>40</v>
          </cell>
        </row>
        <row r="11519">
          <cell r="K11519">
            <v>-0.21556596870490863</v>
          </cell>
          <cell r="S11519">
            <v>40</v>
          </cell>
        </row>
        <row r="11520">
          <cell r="K11520">
            <v>-0.99763279840654773</v>
          </cell>
          <cell r="S11520">
            <v>40</v>
          </cell>
        </row>
        <row r="11521">
          <cell r="K11521">
            <v>-0.9972643865383749</v>
          </cell>
          <cell r="S11521">
            <v>40</v>
          </cell>
        </row>
        <row r="11522">
          <cell r="K11522">
            <v>-0.605477169370362</v>
          </cell>
          <cell r="S11522">
            <v>40</v>
          </cell>
        </row>
        <row r="11523">
          <cell r="K11523">
            <v>-0.39761610181084373</v>
          </cell>
          <cell r="S11523">
            <v>40</v>
          </cell>
        </row>
        <row r="11524">
          <cell r="K11524">
            <v>-0.27994049258095383</v>
          </cell>
          <cell r="S11524">
            <v>40</v>
          </cell>
        </row>
        <row r="11525">
          <cell r="K11525">
            <v>152.64260324222332</v>
          </cell>
          <cell r="S11525">
            <v>40</v>
          </cell>
        </row>
        <row r="11526">
          <cell r="K11526">
            <v>-1.250723473492805</v>
          </cell>
          <cell r="S11526">
            <v>40</v>
          </cell>
        </row>
        <row r="11527">
          <cell r="K11527">
            <v>-1.7532221633907012</v>
          </cell>
          <cell r="S11527">
            <v>40</v>
          </cell>
        </row>
        <row r="11528">
          <cell r="K11528">
            <v>0.10513103753496059</v>
          </cell>
          <cell r="S11528">
            <v>40</v>
          </cell>
        </row>
        <row r="11529">
          <cell r="K11529">
            <v>-1.7531450932822501</v>
          </cell>
          <cell r="S11529">
            <v>40</v>
          </cell>
        </row>
        <row r="11530">
          <cell r="K11530">
            <v>-3.318411794174795</v>
          </cell>
          <cell r="S11530">
            <v>35</v>
          </cell>
        </row>
        <row r="11531">
          <cell r="K11531">
            <v>-0.76173234061812878</v>
          </cell>
          <cell r="S11531">
            <v>40</v>
          </cell>
        </row>
        <row r="11532">
          <cell r="K11532">
            <v>-0.54095271929118305</v>
          </cell>
          <cell r="S11532">
            <v>40</v>
          </cell>
        </row>
        <row r="11533">
          <cell r="K11533">
            <v>-0.59946698089925921</v>
          </cell>
          <cell r="S11533">
            <v>40</v>
          </cell>
        </row>
        <row r="11534">
          <cell r="K11534">
            <v>-0.8250415052576473</v>
          </cell>
          <cell r="S11534">
            <v>40</v>
          </cell>
        </row>
        <row r="11535">
          <cell r="K11535">
            <v>4.9721065393576618</v>
          </cell>
          <cell r="S11535">
            <v>40</v>
          </cell>
        </row>
        <row r="11536">
          <cell r="K11536">
            <v>-2.2185527155004685</v>
          </cell>
          <cell r="S11536">
            <v>40</v>
          </cell>
        </row>
        <row r="11537">
          <cell r="K11537">
            <v>2.0221301762794668</v>
          </cell>
          <cell r="S11537">
            <v>40</v>
          </cell>
        </row>
        <row r="11538">
          <cell r="K11538">
            <v>2.5381727605184614</v>
          </cell>
          <cell r="S11538">
            <v>40</v>
          </cell>
        </row>
        <row r="11539">
          <cell r="K11539">
            <v>3.7269276351636558</v>
          </cell>
          <cell r="S11539">
            <v>40</v>
          </cell>
        </row>
        <row r="11540">
          <cell r="K11540">
            <v>-0.34263411665093507</v>
          </cell>
          <cell r="S11540">
            <v>40</v>
          </cell>
        </row>
        <row r="11541">
          <cell r="K11541">
            <v>-0.64118933179733706</v>
          </cell>
          <cell r="S11541">
            <v>40</v>
          </cell>
        </row>
        <row r="11542">
          <cell r="K11542">
            <v>-0.75724752313719024</v>
          </cell>
          <cell r="S11542">
            <v>40</v>
          </cell>
        </row>
        <row r="11543">
          <cell r="K11543">
            <v>-0.57428246799576033</v>
          </cell>
          <cell r="S11543">
            <v>40</v>
          </cell>
        </row>
        <row r="11544">
          <cell r="K11544">
            <v>14.061333058423967</v>
          </cell>
          <cell r="S11544">
            <v>40</v>
          </cell>
        </row>
        <row r="11545">
          <cell r="K11545">
            <v>45.138396355406513</v>
          </cell>
          <cell r="S11545">
            <v>40</v>
          </cell>
        </row>
        <row r="11546">
          <cell r="K11546">
            <v>17.346046432475315</v>
          </cell>
          <cell r="S11546">
            <v>40</v>
          </cell>
        </row>
        <row r="11547">
          <cell r="K11547">
            <v>-4.0453362829373514E-2</v>
          </cell>
          <cell r="S11547">
            <v>40</v>
          </cell>
        </row>
        <row r="11548">
          <cell r="K11548">
            <v>-1.2695927639937143</v>
          </cell>
          <cell r="S11548">
            <v>40</v>
          </cell>
        </row>
        <row r="11549">
          <cell r="K11549">
            <v>363.12723165512006</v>
          </cell>
          <cell r="S11549">
            <v>40</v>
          </cell>
        </row>
        <row r="11550">
          <cell r="K11550">
            <v>-1.3352165900549431</v>
          </cell>
          <cell r="S11550">
            <v>40</v>
          </cell>
        </row>
        <row r="11551">
          <cell r="K11551">
            <v>-2.3152083033009525</v>
          </cell>
          <cell r="S11551">
            <v>36</v>
          </cell>
        </row>
        <row r="11552">
          <cell r="K11552">
            <v>-0.75850043859684591</v>
          </cell>
          <cell r="S11552">
            <v>40</v>
          </cell>
        </row>
        <row r="11553">
          <cell r="K11553">
            <v>-0.56940060741421039</v>
          </cell>
          <cell r="S11553">
            <v>40</v>
          </cell>
        </row>
        <row r="11554">
          <cell r="K11554">
            <v>-0.45615721923072644</v>
          </cell>
          <cell r="S11554">
            <v>40</v>
          </cell>
        </row>
        <row r="11555">
          <cell r="K11555">
            <v>-0.82964944490899895</v>
          </cell>
          <cell r="S11555">
            <v>40</v>
          </cell>
        </row>
        <row r="11556">
          <cell r="K11556">
            <v>4.8701684675813164</v>
          </cell>
          <cell r="S11556">
            <v>40</v>
          </cell>
        </row>
        <row r="11557">
          <cell r="K11557">
            <v>-2.1707061468110513</v>
          </cell>
          <cell r="S11557">
            <v>40</v>
          </cell>
        </row>
        <row r="11558">
          <cell r="K11558">
            <v>-0.67444597436168452</v>
          </cell>
          <cell r="S11558">
            <v>40</v>
          </cell>
        </row>
        <row r="11559">
          <cell r="K11559">
            <v>2.5713315854046837</v>
          </cell>
          <cell r="S11559">
            <v>40</v>
          </cell>
        </row>
        <row r="11560">
          <cell r="K11560">
            <v>3.7247362745962427</v>
          </cell>
          <cell r="S11560">
            <v>40</v>
          </cell>
        </row>
        <row r="11561">
          <cell r="K11561">
            <v>-0.27389333886934147</v>
          </cell>
          <cell r="S11561">
            <v>40</v>
          </cell>
        </row>
        <row r="11562">
          <cell r="K11562">
            <v>-0.52013634235079731</v>
          </cell>
          <cell r="S11562">
            <v>40</v>
          </cell>
        </row>
        <row r="11563">
          <cell r="K11563">
            <v>-0.85865508290216896</v>
          </cell>
          <cell r="S11563">
            <v>40</v>
          </cell>
        </row>
        <row r="11564">
          <cell r="K11564">
            <v>8.5387864155019795</v>
          </cell>
          <cell r="S11564">
            <v>40</v>
          </cell>
        </row>
        <row r="11565">
          <cell r="K11565">
            <v>-0.41941974745381116</v>
          </cell>
          <cell r="S11565">
            <v>40</v>
          </cell>
        </row>
        <row r="11566">
          <cell r="K11566">
            <v>-0.21558771226125242</v>
          </cell>
          <cell r="S11566">
            <v>40</v>
          </cell>
        </row>
        <row r="11567">
          <cell r="K11567">
            <v>14.280424565170062</v>
          </cell>
          <cell r="S11567">
            <v>40</v>
          </cell>
        </row>
        <row r="11568">
          <cell r="K11568">
            <v>37.011158031805579</v>
          </cell>
          <cell r="S11568">
            <v>40</v>
          </cell>
        </row>
        <row r="11569">
          <cell r="K11569">
            <v>-1.7002270629172558</v>
          </cell>
          <cell r="S11569">
            <v>40</v>
          </cell>
        </row>
        <row r="11570">
          <cell r="K11570">
            <v>-6.868353434221626E-2</v>
          </cell>
          <cell r="S11570">
            <v>40</v>
          </cell>
        </row>
        <row r="11571">
          <cell r="K11571">
            <v>-1.7415052133855891</v>
          </cell>
          <cell r="S11571">
            <v>40</v>
          </cell>
        </row>
        <row r="11572">
          <cell r="K11572">
            <v>-3.2701744726454005</v>
          </cell>
          <cell r="S11572">
            <v>38</v>
          </cell>
        </row>
        <row r="11573">
          <cell r="K11573">
            <v>2.4878013710759799</v>
          </cell>
          <cell r="S11573">
            <v>40</v>
          </cell>
        </row>
        <row r="11574">
          <cell r="K11574">
            <v>-0.62977466491390988</v>
          </cell>
          <cell r="S11574">
            <v>40</v>
          </cell>
        </row>
        <row r="11575">
          <cell r="K11575">
            <v>-0.497239862206038</v>
          </cell>
          <cell r="S11575">
            <v>40</v>
          </cell>
        </row>
        <row r="11576">
          <cell r="K11576">
            <v>-1.9136932454218516</v>
          </cell>
          <cell r="S11576">
            <v>40</v>
          </cell>
        </row>
        <row r="11577">
          <cell r="K11577">
            <v>-1.9819824237794295</v>
          </cell>
          <cell r="S11577">
            <v>40</v>
          </cell>
        </row>
        <row r="11578">
          <cell r="K11578">
            <v>6.5489010304843189</v>
          </cell>
          <cell r="S11578">
            <v>40</v>
          </cell>
        </row>
        <row r="11579">
          <cell r="K11579">
            <v>-0.84325262310563043</v>
          </cell>
          <cell r="S11579">
            <v>40</v>
          </cell>
        </row>
        <row r="11580">
          <cell r="K11580">
            <v>-0.64781166142349489</v>
          </cell>
          <cell r="S11580">
            <v>40</v>
          </cell>
        </row>
        <row r="11581">
          <cell r="K11581">
            <v>4.228178918221376</v>
          </cell>
          <cell r="S11581">
            <v>40</v>
          </cell>
        </row>
        <row r="11582">
          <cell r="K11582">
            <v>-1.1590129003714518</v>
          </cell>
          <cell r="S11582">
            <v>40</v>
          </cell>
        </row>
        <row r="11583">
          <cell r="K11583">
            <v>-0.12675741301646865</v>
          </cell>
          <cell r="S11583">
            <v>40</v>
          </cell>
        </row>
        <row r="11584">
          <cell r="K11584">
            <v>-0.76323734094050188</v>
          </cell>
          <cell r="S11584">
            <v>40</v>
          </cell>
        </row>
        <row r="11585">
          <cell r="K11585">
            <v>9.8576971716739763</v>
          </cell>
          <cell r="S11585">
            <v>40</v>
          </cell>
        </row>
        <row r="11586">
          <cell r="K11586">
            <v>427.94863229435759</v>
          </cell>
          <cell r="S11586">
            <v>40</v>
          </cell>
        </row>
        <row r="11587">
          <cell r="K11587">
            <v>-0.36180866211485502</v>
          </cell>
          <cell r="S11587">
            <v>40</v>
          </cell>
        </row>
        <row r="11588">
          <cell r="K11588">
            <v>530.10290218215027</v>
          </cell>
          <cell r="S11588">
            <v>40</v>
          </cell>
        </row>
        <row r="11589">
          <cell r="K11589">
            <v>-9.3239125920605181E-2</v>
          </cell>
          <cell r="S11589">
            <v>40</v>
          </cell>
        </row>
        <row r="11590">
          <cell r="K11590">
            <v>-1.2393812622012395</v>
          </cell>
          <cell r="S11590">
            <v>40</v>
          </cell>
        </row>
        <row r="11591">
          <cell r="K11591">
            <v>-0.44175427758666713</v>
          </cell>
          <cell r="S11591">
            <v>40</v>
          </cell>
        </row>
        <row r="11592">
          <cell r="K11592">
            <v>-1.5745546947768874</v>
          </cell>
          <cell r="S11592">
            <v>40</v>
          </cell>
        </row>
        <row r="11593">
          <cell r="K11593">
            <v>-2.5930818541274157</v>
          </cell>
          <cell r="S11593">
            <v>38</v>
          </cell>
        </row>
        <row r="11594">
          <cell r="K11594">
            <v>-0.7306617255148995</v>
          </cell>
          <cell r="S11594">
            <v>40</v>
          </cell>
        </row>
        <row r="11595">
          <cell r="K11595">
            <v>-0.52423778020778578</v>
          </cell>
          <cell r="S11595">
            <v>40</v>
          </cell>
        </row>
        <row r="11596">
          <cell r="K11596">
            <v>-0.47699789644004476</v>
          </cell>
          <cell r="S11596">
            <v>40</v>
          </cell>
        </row>
        <row r="11597">
          <cell r="K11597">
            <v>-0.53361819627634932</v>
          </cell>
          <cell r="S11597">
            <v>40</v>
          </cell>
        </row>
        <row r="11598">
          <cell r="K11598">
            <v>5.920708849385421</v>
          </cell>
          <cell r="S11598">
            <v>40</v>
          </cell>
        </row>
        <row r="11599">
          <cell r="K11599">
            <v>6.6106794948745948</v>
          </cell>
          <cell r="S11599">
            <v>40</v>
          </cell>
        </row>
        <row r="11600">
          <cell r="K11600">
            <v>2.3501055592621647</v>
          </cell>
          <cell r="S11600">
            <v>40</v>
          </cell>
        </row>
        <row r="11601">
          <cell r="K11601">
            <v>3.886138260169</v>
          </cell>
          <cell r="S11601">
            <v>40</v>
          </cell>
        </row>
        <row r="11602">
          <cell r="K11602">
            <v>4.5420757678188952</v>
          </cell>
          <cell r="S11602">
            <v>40</v>
          </cell>
        </row>
        <row r="11603">
          <cell r="K11603">
            <v>1.3047563806857865</v>
          </cell>
          <cell r="S11603">
            <v>40</v>
          </cell>
        </row>
        <row r="11604">
          <cell r="K11604">
            <v>-0.40382823596808964</v>
          </cell>
          <cell r="S11604">
            <v>40</v>
          </cell>
        </row>
        <row r="11605">
          <cell r="K11605">
            <v>-0.4084347062493221</v>
          </cell>
          <cell r="S11605">
            <v>40</v>
          </cell>
        </row>
        <row r="11606">
          <cell r="K11606">
            <v>-0.33262635305669935</v>
          </cell>
          <cell r="S11606">
            <v>40</v>
          </cell>
        </row>
        <row r="11607">
          <cell r="K11607">
            <v>-0.43801857538849137</v>
          </cell>
          <cell r="S11607">
            <v>40</v>
          </cell>
        </row>
        <row r="11608">
          <cell r="K11608">
            <v>-0.25285337463348634</v>
          </cell>
          <cell r="S11608">
            <v>40</v>
          </cell>
        </row>
        <row r="11609">
          <cell r="K11609">
            <v>-0.42197277971007957</v>
          </cell>
          <cell r="S11609">
            <v>40</v>
          </cell>
        </row>
        <row r="11610">
          <cell r="K11610">
            <v>-0.15237434945590425</v>
          </cell>
          <cell r="S11610">
            <v>40</v>
          </cell>
        </row>
        <row r="11611">
          <cell r="K11611">
            <v>-0.65153188627313352</v>
          </cell>
          <cell r="S11611">
            <v>40</v>
          </cell>
        </row>
        <row r="11612">
          <cell r="K11612">
            <v>-0.19010774863916494</v>
          </cell>
          <cell r="S11612">
            <v>40</v>
          </cell>
        </row>
        <row r="11613">
          <cell r="K11613">
            <v>-0.62862969492604648</v>
          </cell>
          <cell r="S11613">
            <v>40</v>
          </cell>
        </row>
        <row r="11614">
          <cell r="K11614">
            <v>-0.82027362374039203</v>
          </cell>
          <cell r="S11614">
            <v>40</v>
          </cell>
        </row>
        <row r="11615">
          <cell r="K11615">
            <v>-0.73435432626408936</v>
          </cell>
          <cell r="S11615">
            <v>40</v>
          </cell>
        </row>
        <row r="11616">
          <cell r="K11616">
            <v>-0.46336425190295638</v>
          </cell>
          <cell r="S11616">
            <v>40</v>
          </cell>
        </row>
        <row r="11617">
          <cell r="K11617">
            <v>-0.52362169466269104</v>
          </cell>
          <cell r="S11617">
            <v>40</v>
          </cell>
        </row>
        <row r="11618">
          <cell r="K11618">
            <v>-0.47261242547589216</v>
          </cell>
          <cell r="S11618">
            <v>40</v>
          </cell>
        </row>
        <row r="11619">
          <cell r="K11619">
            <v>-0.28646164015060727</v>
          </cell>
          <cell r="S11619">
            <v>40</v>
          </cell>
        </row>
        <row r="11620">
          <cell r="K11620">
            <v>-1.5970353303991893</v>
          </cell>
          <cell r="S11620">
            <v>40</v>
          </cell>
        </row>
        <row r="11621">
          <cell r="K11621">
            <v>-0.55238507410930593</v>
          </cell>
          <cell r="S11621">
            <v>40</v>
          </cell>
        </row>
        <row r="11622">
          <cell r="K11622">
            <v>-0.5096671451985596</v>
          </cell>
          <cell r="S11622">
            <v>40</v>
          </cell>
        </row>
        <row r="11623">
          <cell r="K11623">
            <v>5.9310406278721022</v>
          </cell>
          <cell r="S11623">
            <v>40</v>
          </cell>
        </row>
        <row r="11624">
          <cell r="K11624">
            <v>6.2078937591226815</v>
          </cell>
          <cell r="S11624">
            <v>40</v>
          </cell>
        </row>
        <row r="11625">
          <cell r="K11625">
            <v>6.6514576420909952</v>
          </cell>
          <cell r="S11625">
            <v>40</v>
          </cell>
        </row>
        <row r="11626">
          <cell r="K11626">
            <v>7.1372541867961345</v>
          </cell>
          <cell r="S11626">
            <v>40</v>
          </cell>
        </row>
        <row r="11627">
          <cell r="K11627">
            <v>2.0235423144245215</v>
          </cell>
          <cell r="S11627">
            <v>40</v>
          </cell>
        </row>
        <row r="11628">
          <cell r="K11628">
            <v>2.3978877917619381</v>
          </cell>
          <cell r="S11628">
            <v>40</v>
          </cell>
        </row>
        <row r="11629">
          <cell r="K11629">
            <v>3.9516399736171559</v>
          </cell>
          <cell r="S11629">
            <v>40</v>
          </cell>
        </row>
        <row r="11630">
          <cell r="K11630">
            <v>4.3779196899084134</v>
          </cell>
          <cell r="S11630">
            <v>40</v>
          </cell>
        </row>
        <row r="11631">
          <cell r="K11631">
            <v>4.5398747088254039</v>
          </cell>
          <cell r="S11631">
            <v>40</v>
          </cell>
        </row>
        <row r="11632">
          <cell r="K11632">
            <v>4.9544958053420016</v>
          </cell>
          <cell r="S11632">
            <v>40</v>
          </cell>
        </row>
        <row r="11633">
          <cell r="K11633">
            <v>0.73910744171472431</v>
          </cell>
          <cell r="S11633">
            <v>40</v>
          </cell>
        </row>
        <row r="11634">
          <cell r="K11634">
            <v>-0.75499040166229592</v>
          </cell>
          <cell r="S11634">
            <v>40</v>
          </cell>
        </row>
        <row r="11635">
          <cell r="K11635">
            <v>-0.24255758411346881</v>
          </cell>
          <cell r="S11635">
            <v>40</v>
          </cell>
        </row>
        <row r="11636">
          <cell r="K11636">
            <v>-0.82257953252436511</v>
          </cell>
          <cell r="S11636">
            <v>40</v>
          </cell>
        </row>
        <row r="11637">
          <cell r="K11637">
            <v>-0.24527275166615398</v>
          </cell>
          <cell r="S11637">
            <v>40</v>
          </cell>
        </row>
        <row r="11638">
          <cell r="K11638">
            <v>-0.94083674043485299</v>
          </cell>
          <cell r="S11638">
            <v>40</v>
          </cell>
        </row>
        <row r="11639">
          <cell r="K11639">
            <v>-2.5653153908963115E-2</v>
          </cell>
          <cell r="S11639">
            <v>40</v>
          </cell>
        </row>
        <row r="11640">
          <cell r="K11640">
            <v>0.69847736144764205</v>
          </cell>
          <cell r="S11640">
            <v>40</v>
          </cell>
        </row>
        <row r="11641">
          <cell r="K11641">
            <v>-0.26761568732826729</v>
          </cell>
          <cell r="S11641">
            <v>40</v>
          </cell>
        </row>
        <row r="11642">
          <cell r="K11642">
            <v>-2.1254650622439706</v>
          </cell>
          <cell r="S11642">
            <v>40</v>
          </cell>
        </row>
        <row r="11643">
          <cell r="K11643">
            <v>-0.26131586851010341</v>
          </cell>
          <cell r="S11643">
            <v>40</v>
          </cell>
        </row>
        <row r="11644">
          <cell r="K11644">
            <v>3671.1332308094798</v>
          </cell>
          <cell r="S11644">
            <v>40</v>
          </cell>
        </row>
        <row r="11645">
          <cell r="K11645">
            <v>-0.25875032611596321</v>
          </cell>
          <cell r="S11645">
            <v>40</v>
          </cell>
        </row>
        <row r="11646">
          <cell r="K11646">
            <v>6.1859767698235748</v>
          </cell>
          <cell r="S11646">
            <v>40</v>
          </cell>
        </row>
        <row r="11647">
          <cell r="K11647">
            <v>-0.15846425092306332</v>
          </cell>
          <cell r="S11647">
            <v>40</v>
          </cell>
        </row>
        <row r="11648">
          <cell r="K11648">
            <v>3197.0238419245643</v>
          </cell>
          <cell r="S11648">
            <v>40</v>
          </cell>
        </row>
        <row r="11649">
          <cell r="K11649">
            <v>-0.37951429678485754</v>
          </cell>
          <cell r="S11649">
            <v>40</v>
          </cell>
        </row>
        <row r="11650">
          <cell r="K11650">
            <v>-1.7804840014766443</v>
          </cell>
          <cell r="S11650">
            <v>40</v>
          </cell>
        </row>
        <row r="11651">
          <cell r="K11651">
            <v>-0.18320518957074458</v>
          </cell>
          <cell r="S11651">
            <v>40</v>
          </cell>
        </row>
        <row r="11652">
          <cell r="K11652">
            <v>-2.5576857585845385</v>
          </cell>
          <cell r="S11652">
            <v>40</v>
          </cell>
        </row>
        <row r="11653">
          <cell r="K11653">
            <v>-0.36424868629403295</v>
          </cell>
          <cell r="S11653">
            <v>40</v>
          </cell>
        </row>
        <row r="11654">
          <cell r="K11654">
            <v>-1.8182874398891304</v>
          </cell>
          <cell r="S11654">
            <v>40</v>
          </cell>
        </row>
        <row r="11655">
          <cell r="K11655">
            <v>-0.58576890603043463</v>
          </cell>
          <cell r="S11655">
            <v>40</v>
          </cell>
        </row>
        <row r="11656">
          <cell r="K11656">
            <v>17.752371143735036</v>
          </cell>
          <cell r="S11656">
            <v>40</v>
          </cell>
        </row>
        <row r="11657">
          <cell r="K11657">
            <v>0.12732525420974083</v>
          </cell>
          <cell r="S11657">
            <v>40</v>
          </cell>
        </row>
        <row r="11658">
          <cell r="K11658">
            <v>1.3670153102554006</v>
          </cell>
          <cell r="S11658">
            <v>40</v>
          </cell>
        </row>
        <row r="11659">
          <cell r="K11659">
            <v>-0.32664209561966667</v>
          </cell>
          <cell r="S11659">
            <v>40</v>
          </cell>
        </row>
        <row r="11660">
          <cell r="K11660">
            <v>-0.53422945289961909</v>
          </cell>
          <cell r="S11660">
            <v>40</v>
          </cell>
        </row>
        <row r="11661">
          <cell r="K11661">
            <v>6.2853460838975925</v>
          </cell>
          <cell r="S11661">
            <v>40</v>
          </cell>
        </row>
        <row r="11662">
          <cell r="K11662">
            <v>6.7041019833833646</v>
          </cell>
          <cell r="S11662">
            <v>40</v>
          </cell>
        </row>
        <row r="11663">
          <cell r="K11663">
            <v>2.4002792079335609</v>
          </cell>
          <cell r="S11663">
            <v>40</v>
          </cell>
        </row>
        <row r="11664">
          <cell r="K11664">
            <v>4.0816589534212184</v>
          </cell>
          <cell r="S11664">
            <v>40</v>
          </cell>
        </row>
        <row r="11665">
          <cell r="K11665">
            <v>1.5209838734647816</v>
          </cell>
          <cell r="S11665">
            <v>40</v>
          </cell>
        </row>
        <row r="11666">
          <cell r="K11666">
            <v>0.44741988534694205</v>
          </cell>
          <cell r="S11666">
            <v>40</v>
          </cell>
        </row>
        <row r="11667">
          <cell r="K11667">
            <v>-1.770198135896156E-3</v>
          </cell>
          <cell r="S11667">
            <v>40</v>
          </cell>
        </row>
        <row r="11668">
          <cell r="K11668">
            <v>0.96232387640821693</v>
          </cell>
          <cell r="S11668">
            <v>40</v>
          </cell>
        </row>
        <row r="11669">
          <cell r="K11669">
            <v>3.8166523358651859E-2</v>
          </cell>
          <cell r="S11669">
            <v>40</v>
          </cell>
        </row>
        <row r="11670">
          <cell r="K11670">
            <v>46.33678950669708</v>
          </cell>
          <cell r="S11670">
            <v>40</v>
          </cell>
        </row>
        <row r="11671">
          <cell r="K11671">
            <v>0.25148325317775039</v>
          </cell>
          <cell r="S11671">
            <v>40</v>
          </cell>
        </row>
        <row r="11672">
          <cell r="K11672">
            <v>2.293133045221095</v>
          </cell>
          <cell r="S11672">
            <v>40</v>
          </cell>
        </row>
        <row r="11673">
          <cell r="K11673">
            <v>-0.83801787803461381</v>
          </cell>
          <cell r="S11673">
            <v>40</v>
          </cell>
        </row>
        <row r="11674">
          <cell r="K11674">
            <v>-5.111352664070886E-2</v>
          </cell>
          <cell r="S11674">
            <v>40</v>
          </cell>
        </row>
        <row r="11675">
          <cell r="K11675">
            <v>20.57085456115955</v>
          </cell>
          <cell r="S11675">
            <v>40</v>
          </cell>
        </row>
        <row r="11676">
          <cell r="K11676">
            <v>-4.8877849032291656E-2</v>
          </cell>
          <cell r="S11676">
            <v>40</v>
          </cell>
        </row>
        <row r="11677">
          <cell r="K11677">
            <v>-0.15709297474867004</v>
          </cell>
          <cell r="S11677">
            <v>40</v>
          </cell>
        </row>
        <row r="11678">
          <cell r="K11678">
            <v>-0.7155412223035833</v>
          </cell>
          <cell r="S11678">
            <v>40</v>
          </cell>
        </row>
        <row r="11679">
          <cell r="K11679">
            <v>-0.49849778750150642</v>
          </cell>
          <cell r="S11679">
            <v>40</v>
          </cell>
        </row>
        <row r="11680">
          <cell r="K11680">
            <v>-0.63921534528874202</v>
          </cell>
          <cell r="S11680">
            <v>40</v>
          </cell>
        </row>
        <row r="11681">
          <cell r="K11681">
            <v>-2.2114100331499906</v>
          </cell>
          <cell r="S11681">
            <v>40</v>
          </cell>
        </row>
        <row r="11682">
          <cell r="K11682">
            <v>5.7801575054694414</v>
          </cell>
          <cell r="S11682">
            <v>40</v>
          </cell>
        </row>
        <row r="11683">
          <cell r="K11683">
            <v>-2.3776786391248601</v>
          </cell>
          <cell r="S11683">
            <v>40</v>
          </cell>
        </row>
        <row r="11684">
          <cell r="K11684">
            <v>2.6353432413017606</v>
          </cell>
          <cell r="S11684">
            <v>40</v>
          </cell>
        </row>
        <row r="11685">
          <cell r="K11685">
            <v>-0.32886529025205302</v>
          </cell>
          <cell r="S11685">
            <v>40</v>
          </cell>
        </row>
        <row r="11686">
          <cell r="K11686">
            <v>-0.80901864676870894</v>
          </cell>
          <cell r="S11686">
            <v>40</v>
          </cell>
        </row>
        <row r="11687">
          <cell r="K11687">
            <v>-0.71860820519009638</v>
          </cell>
          <cell r="S11687">
            <v>40</v>
          </cell>
        </row>
        <row r="11688">
          <cell r="K11688">
            <v>-1.021910607041036</v>
          </cell>
          <cell r="S11688">
            <v>40</v>
          </cell>
        </row>
        <row r="11689">
          <cell r="K11689">
            <v>-1.0292285901827352</v>
          </cell>
          <cell r="S11689">
            <v>40</v>
          </cell>
        </row>
        <row r="11690">
          <cell r="K11690">
            <v>-0.58867904366679991</v>
          </cell>
          <cell r="S11690">
            <v>40</v>
          </cell>
        </row>
        <row r="11691">
          <cell r="K11691">
            <v>-0.35606043060034609</v>
          </cell>
          <cell r="S11691">
            <v>40</v>
          </cell>
        </row>
        <row r="11692">
          <cell r="K11692">
            <v>-1.3171374282996648</v>
          </cell>
          <cell r="S11692">
            <v>40</v>
          </cell>
        </row>
        <row r="11693">
          <cell r="K11693">
            <v>154.81792561102404</v>
          </cell>
          <cell r="S11693">
            <v>40</v>
          </cell>
        </row>
        <row r="11694">
          <cell r="K11694">
            <v>-1.3729187083991481</v>
          </cell>
          <cell r="S11694">
            <v>40</v>
          </cell>
        </row>
        <row r="11695">
          <cell r="K11695">
            <v>-2.2556178813215304</v>
          </cell>
          <cell r="S11695">
            <v>40</v>
          </cell>
        </row>
        <row r="11696">
          <cell r="K11696">
            <v>16.667349084428288</v>
          </cell>
          <cell r="S11696">
            <v>40</v>
          </cell>
        </row>
        <row r="11697">
          <cell r="K11697">
            <v>-1.9934839877628161</v>
          </cell>
          <cell r="S11697">
            <v>40</v>
          </cell>
        </row>
        <row r="11698">
          <cell r="K11698">
            <v>-4.7120266255000045</v>
          </cell>
          <cell r="S11698">
            <v>31</v>
          </cell>
        </row>
        <row r="11699">
          <cell r="K11699">
            <v>-0.74754222624218392</v>
          </cell>
          <cell r="S11699">
            <v>40</v>
          </cell>
        </row>
        <row r="11700">
          <cell r="K11700">
            <v>-0.49571313727439542</v>
          </cell>
          <cell r="S11700">
            <v>40</v>
          </cell>
        </row>
        <row r="11701">
          <cell r="K11701">
            <v>-0.34460360443722043</v>
          </cell>
          <cell r="S11701">
            <v>40</v>
          </cell>
        </row>
        <row r="11702">
          <cell r="K11702">
            <v>-2.0980523615826399</v>
          </cell>
          <cell r="S11702">
            <v>40</v>
          </cell>
        </row>
        <row r="11703">
          <cell r="K11703">
            <v>5.1356059744527727</v>
          </cell>
          <cell r="S11703">
            <v>40</v>
          </cell>
        </row>
        <row r="11704">
          <cell r="K11704">
            <v>-2.2375380587312828</v>
          </cell>
          <cell r="S11704">
            <v>40</v>
          </cell>
        </row>
        <row r="11705">
          <cell r="K11705">
            <v>1.8730455765429943</v>
          </cell>
          <cell r="S11705">
            <v>40</v>
          </cell>
        </row>
        <row r="11706">
          <cell r="K11706">
            <v>2.6352447185939254</v>
          </cell>
          <cell r="S11706">
            <v>40</v>
          </cell>
        </row>
        <row r="11707">
          <cell r="K11707">
            <v>3.9483075875389875</v>
          </cell>
          <cell r="S11707">
            <v>40</v>
          </cell>
        </row>
        <row r="11708">
          <cell r="K11708">
            <v>-0.37943659046404116</v>
          </cell>
          <cell r="S11708">
            <v>40</v>
          </cell>
        </row>
        <row r="11709">
          <cell r="K11709">
            <v>-0.76900436589407295</v>
          </cell>
          <cell r="S11709">
            <v>40</v>
          </cell>
        </row>
        <row r="11710">
          <cell r="K11710">
            <v>-0.78004123505368828</v>
          </cell>
          <cell r="S11710">
            <v>40</v>
          </cell>
        </row>
        <row r="11711">
          <cell r="K11711">
            <v>4.6128918473223308</v>
          </cell>
          <cell r="S11711">
            <v>40</v>
          </cell>
        </row>
        <row r="11712">
          <cell r="K11712">
            <v>80.714054007794516</v>
          </cell>
          <cell r="S11712">
            <v>40</v>
          </cell>
        </row>
        <row r="11713">
          <cell r="K11713">
            <v>-0.9177502131580092</v>
          </cell>
          <cell r="S11713">
            <v>40</v>
          </cell>
        </row>
        <row r="11714">
          <cell r="K11714">
            <v>246.3713931680218</v>
          </cell>
          <cell r="S11714">
            <v>40</v>
          </cell>
        </row>
        <row r="11715">
          <cell r="K11715">
            <v>-1.0716899779423945</v>
          </cell>
          <cell r="S11715">
            <v>40</v>
          </cell>
        </row>
        <row r="11716">
          <cell r="K11716">
            <v>-1.6216413076344176</v>
          </cell>
          <cell r="S11716">
            <v>40</v>
          </cell>
        </row>
        <row r="11717">
          <cell r="K11717">
            <v>485.09263755236634</v>
          </cell>
          <cell r="S11717">
            <v>40</v>
          </cell>
        </row>
        <row r="11718">
          <cell r="K11718">
            <v>-1.3908399939947882</v>
          </cell>
          <cell r="S11718">
            <v>40</v>
          </cell>
        </row>
        <row r="11719">
          <cell r="K11719">
            <v>-3.8490799925106756</v>
          </cell>
          <cell r="S11719">
            <v>32</v>
          </cell>
        </row>
        <row r="11720">
          <cell r="K11720">
            <v>-0.74728831634437154</v>
          </cell>
          <cell r="S11720">
            <v>40</v>
          </cell>
        </row>
        <row r="11721">
          <cell r="K11721">
            <v>-0.53920799664783958</v>
          </cell>
          <cell r="S11721">
            <v>40</v>
          </cell>
        </row>
        <row r="11722">
          <cell r="K11722">
            <v>-0.41438197764488077</v>
          </cell>
          <cell r="S11722">
            <v>40</v>
          </cell>
        </row>
        <row r="11723">
          <cell r="K11723">
            <v>-0.82328475971842641</v>
          </cell>
          <cell r="S11723">
            <v>40</v>
          </cell>
        </row>
        <row r="11724">
          <cell r="K11724">
            <v>4.9998152961871174</v>
          </cell>
          <cell r="S11724">
            <v>40</v>
          </cell>
        </row>
        <row r="11725">
          <cell r="K11725">
            <v>-2.1956052619835704</v>
          </cell>
          <cell r="S11725">
            <v>40</v>
          </cell>
        </row>
        <row r="11726">
          <cell r="K11726">
            <v>-0.66249708073084035</v>
          </cell>
          <cell r="S11726">
            <v>40</v>
          </cell>
        </row>
        <row r="11727">
          <cell r="K11727">
            <v>2.6370726324664369</v>
          </cell>
          <cell r="S11727">
            <v>40</v>
          </cell>
        </row>
        <row r="11728">
          <cell r="K11728">
            <v>3.9360584543956341</v>
          </cell>
          <cell r="S11728">
            <v>40</v>
          </cell>
        </row>
        <row r="11729">
          <cell r="K11729">
            <v>-0.25619408763512108</v>
          </cell>
          <cell r="S11729">
            <v>40</v>
          </cell>
        </row>
        <row r="11730">
          <cell r="K11730">
            <v>-0.46905644625845372</v>
          </cell>
          <cell r="S11730">
            <v>40</v>
          </cell>
        </row>
        <row r="11731">
          <cell r="K11731">
            <v>-0.90731226186495406</v>
          </cell>
          <cell r="S11731">
            <v>40</v>
          </cell>
        </row>
        <row r="11732">
          <cell r="K11732">
            <v>166.36653654644073</v>
          </cell>
          <cell r="S11732">
            <v>40</v>
          </cell>
        </row>
        <row r="11733">
          <cell r="K11733">
            <v>-0.397498827170506</v>
          </cell>
          <cell r="S11733">
            <v>40</v>
          </cell>
        </row>
        <row r="11734">
          <cell r="K11734">
            <v>-0.20843489326755965</v>
          </cell>
          <cell r="S11734">
            <v>40</v>
          </cell>
        </row>
        <row r="11735">
          <cell r="K11735">
            <v>154.85405182524255</v>
          </cell>
          <cell r="S11735">
            <v>40</v>
          </cell>
        </row>
        <row r="11736">
          <cell r="K11736">
            <v>-0.10508698683177663</v>
          </cell>
          <cell r="S11736">
            <v>40</v>
          </cell>
        </row>
        <row r="11737">
          <cell r="K11737">
            <v>-2.4567043741063852</v>
          </cell>
          <cell r="S11737">
            <v>40</v>
          </cell>
        </row>
        <row r="11738">
          <cell r="K11738">
            <v>-7.4496174256506897E-2</v>
          </cell>
          <cell r="S11738">
            <v>40</v>
          </cell>
        </row>
        <row r="11739">
          <cell r="K11739">
            <v>-1.9777360740372669</v>
          </cell>
          <cell r="S11739">
            <v>40</v>
          </cell>
        </row>
        <row r="11740">
          <cell r="K11740">
            <v>-4.274989163653049</v>
          </cell>
          <cell r="S11740">
            <v>34</v>
          </cell>
        </row>
        <row r="11741">
          <cell r="K11741">
            <v>-0.80003836679810081</v>
          </cell>
          <cell r="S11741">
            <v>40</v>
          </cell>
        </row>
        <row r="11742">
          <cell r="K11742">
            <v>-0.5927132420997655</v>
          </cell>
          <cell r="S11742">
            <v>40</v>
          </cell>
        </row>
        <row r="11743">
          <cell r="K11743">
            <v>-0.43077619405142137</v>
          </cell>
          <cell r="S11743">
            <v>40</v>
          </cell>
        </row>
        <row r="11744">
          <cell r="K11744">
            <v>-1.9276078065195286</v>
          </cell>
          <cell r="S11744">
            <v>40</v>
          </cell>
        </row>
        <row r="11745">
          <cell r="K11745">
            <v>-2.0052940921541325</v>
          </cell>
          <cell r="S11745">
            <v>40</v>
          </cell>
        </row>
        <row r="11746">
          <cell r="K11746">
            <v>6.5702385728931425</v>
          </cell>
          <cell r="S11746">
            <v>40</v>
          </cell>
        </row>
        <row r="11747">
          <cell r="K11747">
            <v>-0.82825672638174452</v>
          </cell>
          <cell r="S11747">
            <v>40</v>
          </cell>
        </row>
        <row r="11748">
          <cell r="K11748">
            <v>-0.59890079490499215</v>
          </cell>
          <cell r="S11748">
            <v>40</v>
          </cell>
        </row>
        <row r="11749">
          <cell r="K11749">
            <v>4.5101567654720363</v>
          </cell>
          <cell r="S11749">
            <v>40</v>
          </cell>
        </row>
        <row r="11750">
          <cell r="K11750">
            <v>-1.1621136189211034</v>
          </cell>
          <cell r="S11750">
            <v>40</v>
          </cell>
        </row>
        <row r="11751">
          <cell r="K11751">
            <v>-0.26892608781636412</v>
          </cell>
          <cell r="S11751">
            <v>40</v>
          </cell>
        </row>
        <row r="11752">
          <cell r="K11752">
            <v>-0.80163429151572896</v>
          </cell>
          <cell r="S11752">
            <v>40</v>
          </cell>
        </row>
        <row r="11753">
          <cell r="K11753">
            <v>8.4715868810123425</v>
          </cell>
          <cell r="S11753">
            <v>40</v>
          </cell>
        </row>
        <row r="11754">
          <cell r="K11754">
            <v>-0.23269392146479576</v>
          </cell>
          <cell r="S11754">
            <v>40</v>
          </cell>
        </row>
        <row r="11755">
          <cell r="K11755">
            <v>-0.93725566303443009</v>
          </cell>
          <cell r="S11755">
            <v>40</v>
          </cell>
        </row>
        <row r="11756">
          <cell r="K11756">
            <v>29.316733832661843</v>
          </cell>
          <cell r="S11756">
            <v>40</v>
          </cell>
        </row>
        <row r="11757">
          <cell r="K11757">
            <v>-0.3674060563389665</v>
          </cell>
          <cell r="S11757">
            <v>40</v>
          </cell>
        </row>
        <row r="11758">
          <cell r="K11758">
            <v>-1.4020717616121214</v>
          </cell>
          <cell r="S11758">
            <v>40</v>
          </cell>
        </row>
        <row r="11759">
          <cell r="K11759">
            <v>-0.44516758735957662</v>
          </cell>
          <cell r="S11759">
            <v>40</v>
          </cell>
        </row>
        <row r="11760">
          <cell r="K11760">
            <v>-1.3709325347202626</v>
          </cell>
          <cell r="S11760">
            <v>40</v>
          </cell>
        </row>
        <row r="11761">
          <cell r="K11761">
            <v>-3.3100125051238969</v>
          </cell>
          <cell r="S11761">
            <v>34</v>
          </cell>
        </row>
        <row r="11762">
          <cell r="K11762">
            <v>-0.47628861889424251</v>
          </cell>
          <cell r="S11762">
            <v>40</v>
          </cell>
        </row>
        <row r="11763">
          <cell r="K11763">
            <v>-0.46438502546223615</v>
          </cell>
          <cell r="S11763">
            <v>40</v>
          </cell>
        </row>
        <row r="11764">
          <cell r="K11764">
            <v>-0.51947964118091638</v>
          </cell>
          <cell r="S11764">
            <v>40</v>
          </cell>
        </row>
        <row r="11765">
          <cell r="K11765">
            <v>-0.51580101053429128</v>
          </cell>
          <cell r="S11765">
            <v>40</v>
          </cell>
        </row>
        <row r="11766">
          <cell r="K11766">
            <v>6.1247941778721433</v>
          </cell>
          <cell r="S11766">
            <v>40</v>
          </cell>
        </row>
        <row r="11767">
          <cell r="K11767">
            <v>6.9572211248991174</v>
          </cell>
          <cell r="S11767">
            <v>40</v>
          </cell>
        </row>
        <row r="11768">
          <cell r="K11768">
            <v>2.2978366591763204</v>
          </cell>
          <cell r="S11768">
            <v>40</v>
          </cell>
        </row>
        <row r="11769">
          <cell r="K11769">
            <v>4.1732894909526195</v>
          </cell>
          <cell r="S11769">
            <v>40</v>
          </cell>
        </row>
        <row r="11770">
          <cell r="K11770">
            <v>4.9769623685690938</v>
          </cell>
          <cell r="S11770">
            <v>40</v>
          </cell>
        </row>
        <row r="11771">
          <cell r="K11771">
            <v>1.0334096783365918</v>
          </cell>
          <cell r="S11771">
            <v>40</v>
          </cell>
        </row>
        <row r="11772">
          <cell r="K11772">
            <v>-0.42537238165680241</v>
          </cell>
          <cell r="S11772">
            <v>40</v>
          </cell>
        </row>
        <row r="11773">
          <cell r="K11773">
            <v>-0.44383391235908981</v>
          </cell>
          <cell r="S11773">
            <v>40</v>
          </cell>
        </row>
        <row r="11774">
          <cell r="K11774">
            <v>-0.41799741739201574</v>
          </cell>
          <cell r="S11774">
            <v>40</v>
          </cell>
        </row>
        <row r="11775">
          <cell r="K11775">
            <v>-0.25714153253308253</v>
          </cell>
          <cell r="S11775">
            <v>40</v>
          </cell>
        </row>
        <row r="11776">
          <cell r="K11776">
            <v>-0.30898886338234616</v>
          </cell>
          <cell r="S11776">
            <v>40</v>
          </cell>
        </row>
        <row r="11777">
          <cell r="K11777">
            <v>-0.43280382734244355</v>
          </cell>
          <cell r="S11777">
            <v>40</v>
          </cell>
        </row>
        <row r="11778">
          <cell r="K11778">
            <v>-0.20390419808126142</v>
          </cell>
          <cell r="S11778">
            <v>40</v>
          </cell>
        </row>
        <row r="11779">
          <cell r="K11779">
            <v>-0.71136443976619479</v>
          </cell>
          <cell r="S11779">
            <v>40</v>
          </cell>
        </row>
        <row r="11780">
          <cell r="K11780">
            <v>-0.20451161989365574</v>
          </cell>
          <cell r="S11780">
            <v>40</v>
          </cell>
        </row>
        <row r="11781">
          <cell r="K11781">
            <v>-1.0089085515663763</v>
          </cell>
          <cell r="S11781">
            <v>40</v>
          </cell>
        </row>
        <row r="11782">
          <cell r="K11782">
            <v>-1.3511224817560623</v>
          </cell>
          <cell r="S11782">
            <v>36</v>
          </cell>
        </row>
        <row r="11783">
          <cell r="K11783">
            <v>-0.72379597500732451</v>
          </cell>
          <cell r="S11783">
            <v>40</v>
          </cell>
        </row>
        <row r="11784">
          <cell r="K11784">
            <v>-0.45179608601309196</v>
          </cell>
          <cell r="S11784">
            <v>40</v>
          </cell>
        </row>
        <row r="11785">
          <cell r="K11785">
            <v>-0.27997890032152739</v>
          </cell>
          <cell r="S11785">
            <v>40</v>
          </cell>
        </row>
        <row r="11786">
          <cell r="K11786">
            <v>-6.9698302098164605E-2</v>
          </cell>
          <cell r="S11786">
            <v>40</v>
          </cell>
        </row>
        <row r="11787">
          <cell r="K11787">
            <v>-0.31313638539474081</v>
          </cell>
          <cell r="S11787">
            <v>40</v>
          </cell>
        </row>
        <row r="11788">
          <cell r="K11788">
            <v>0.78741272835098208</v>
          </cell>
          <cell r="S11788">
            <v>40</v>
          </cell>
        </row>
        <row r="11789">
          <cell r="K11789">
            <v>-0.50954202320932573</v>
          </cell>
          <cell r="S11789">
            <v>40</v>
          </cell>
        </row>
        <row r="11790">
          <cell r="K11790">
            <v>-0.48472255433347616</v>
          </cell>
          <cell r="S11790">
            <v>40</v>
          </cell>
        </row>
        <row r="11791">
          <cell r="K11791">
            <v>6.1409882182796443</v>
          </cell>
          <cell r="S11791">
            <v>40</v>
          </cell>
        </row>
        <row r="11792">
          <cell r="K11792">
            <v>6.4822863412515144</v>
          </cell>
          <cell r="S11792">
            <v>40</v>
          </cell>
        </row>
        <row r="11793">
          <cell r="K11793">
            <v>7.0348694162812002</v>
          </cell>
          <cell r="S11793">
            <v>40</v>
          </cell>
        </row>
        <row r="11794">
          <cell r="K11794">
            <v>7.3595628474537893</v>
          </cell>
          <cell r="S11794">
            <v>40</v>
          </cell>
        </row>
        <row r="11795">
          <cell r="K11795">
            <v>2.2346773700625087</v>
          </cell>
          <cell r="S11795">
            <v>40</v>
          </cell>
        </row>
        <row r="11796">
          <cell r="K11796">
            <v>2.4758809582481276</v>
          </cell>
          <cell r="S11796">
            <v>40</v>
          </cell>
        </row>
        <row r="11797">
          <cell r="K11797">
            <v>4.1509826659444879</v>
          </cell>
          <cell r="S11797">
            <v>40</v>
          </cell>
        </row>
        <row r="11798">
          <cell r="K11798">
            <v>4.4943955146747898</v>
          </cell>
          <cell r="S11798">
            <v>40</v>
          </cell>
        </row>
        <row r="11799">
          <cell r="K11799">
            <v>4.9653295402800781</v>
          </cell>
          <cell r="S11799">
            <v>40</v>
          </cell>
        </row>
        <row r="11800">
          <cell r="K11800">
            <v>5.1816026996123421</v>
          </cell>
          <cell r="S11800">
            <v>40</v>
          </cell>
        </row>
        <row r="11801">
          <cell r="K11801">
            <v>0.6915811975275985</v>
          </cell>
          <cell r="S11801">
            <v>40</v>
          </cell>
        </row>
        <row r="11802">
          <cell r="K11802">
            <v>-1.3046836097114543</v>
          </cell>
          <cell r="S11802">
            <v>40</v>
          </cell>
        </row>
        <row r="11803">
          <cell r="K11803">
            <v>-0.25637180044132224</v>
          </cell>
          <cell r="S11803">
            <v>40</v>
          </cell>
        </row>
        <row r="11804">
          <cell r="K11804">
            <v>-0.90082401137775103</v>
          </cell>
          <cell r="S11804">
            <v>40</v>
          </cell>
        </row>
        <row r="11805">
          <cell r="K11805">
            <v>-0.26724866774486694</v>
          </cell>
          <cell r="S11805">
            <v>40</v>
          </cell>
        </row>
        <row r="11806">
          <cell r="K11806">
            <v>-1.0690138915982383</v>
          </cell>
          <cell r="S11806">
            <v>40</v>
          </cell>
        </row>
        <row r="11807">
          <cell r="K11807">
            <v>2.7807544905786082E-2</v>
          </cell>
          <cell r="S11807">
            <v>40</v>
          </cell>
        </row>
        <row r="11808">
          <cell r="K11808">
            <v>0.65753564098576345</v>
          </cell>
          <cell r="S11808">
            <v>40</v>
          </cell>
        </row>
        <row r="11809">
          <cell r="K11809">
            <v>-0.25564288926730561</v>
          </cell>
          <cell r="S11809">
            <v>40</v>
          </cell>
        </row>
        <row r="11810">
          <cell r="K11810">
            <v>-2.2674003051735059</v>
          </cell>
          <cell r="S11810">
            <v>40</v>
          </cell>
        </row>
        <row r="11811">
          <cell r="K11811">
            <v>-0.11729082315216412</v>
          </cell>
          <cell r="S11811">
            <v>40</v>
          </cell>
        </row>
        <row r="11812">
          <cell r="K11812">
            <v>1890.1381878850862</v>
          </cell>
          <cell r="S11812">
            <v>40</v>
          </cell>
        </row>
        <row r="11813">
          <cell r="K11813">
            <v>-0.26607438568901276</v>
          </cell>
          <cell r="S11813">
            <v>40</v>
          </cell>
        </row>
        <row r="11814">
          <cell r="K11814">
            <v>11.918817387611393</v>
          </cell>
          <cell r="S11814">
            <v>40</v>
          </cell>
        </row>
        <row r="11815">
          <cell r="K11815">
            <v>-0.19432711750613435</v>
          </cell>
          <cell r="S11815">
            <v>40</v>
          </cell>
        </row>
        <row r="11816">
          <cell r="K11816">
            <v>-1.898265291441303</v>
          </cell>
          <cell r="S11816">
            <v>40</v>
          </cell>
        </row>
        <row r="11817">
          <cell r="K11817">
            <v>-0.41807379626942887</v>
          </cell>
          <cell r="S11817">
            <v>40</v>
          </cell>
        </row>
        <row r="11818">
          <cell r="K11818">
            <v>1058.008588932885</v>
          </cell>
          <cell r="S11818">
            <v>40</v>
          </cell>
        </row>
        <row r="11819">
          <cell r="K11819">
            <v>-0.19049440891510774</v>
          </cell>
          <cell r="S11819">
            <v>40</v>
          </cell>
        </row>
        <row r="11820">
          <cell r="K11820">
            <v>-2.5662781189356236</v>
          </cell>
          <cell r="S11820">
            <v>40</v>
          </cell>
        </row>
        <row r="11821">
          <cell r="K11821">
            <v>-0.50515946126409628</v>
          </cell>
          <cell r="S11821">
            <v>40</v>
          </cell>
        </row>
        <row r="11822">
          <cell r="K11822">
            <v>-1.6767039346136994</v>
          </cell>
          <cell r="S11822">
            <v>40</v>
          </cell>
        </row>
        <row r="11823">
          <cell r="K11823">
            <v>-0.82824402499089955</v>
          </cell>
          <cell r="S11823">
            <v>36</v>
          </cell>
        </row>
        <row r="11824">
          <cell r="K11824">
            <v>78.979972107332756</v>
          </cell>
          <cell r="S11824">
            <v>36</v>
          </cell>
        </row>
        <row r="11825">
          <cell r="K11825">
            <v>0.18652808458127032</v>
          </cell>
          <cell r="S11825">
            <v>40</v>
          </cell>
        </row>
        <row r="11826">
          <cell r="K11826">
            <v>11.806799215885228</v>
          </cell>
          <cell r="S11826">
            <v>40</v>
          </cell>
        </row>
        <row r="11827">
          <cell r="K11827">
            <v>0.18614288019337366</v>
          </cell>
          <cell r="S11827">
            <v>40</v>
          </cell>
        </row>
        <row r="11828">
          <cell r="K11828">
            <v>-0.53281483447651401</v>
          </cell>
          <cell r="S11828">
            <v>40</v>
          </cell>
        </row>
        <row r="11829">
          <cell r="K11829">
            <v>6.3012418480992221</v>
          </cell>
          <cell r="S11829">
            <v>40</v>
          </cell>
        </row>
        <row r="11830">
          <cell r="K11830">
            <v>7.0394443034003347</v>
          </cell>
          <cell r="S11830">
            <v>40</v>
          </cell>
        </row>
        <row r="11831">
          <cell r="K11831">
            <v>2.7410160373937487</v>
          </cell>
          <cell r="S11831">
            <v>40</v>
          </cell>
        </row>
        <row r="11832">
          <cell r="K11832">
            <v>4.3157411216026462</v>
          </cell>
          <cell r="S11832">
            <v>40</v>
          </cell>
        </row>
        <row r="11833">
          <cell r="K11833">
            <v>1.5112698902092903</v>
          </cell>
          <cell r="S11833">
            <v>40</v>
          </cell>
        </row>
        <row r="11834">
          <cell r="K11834">
            <v>-0.94625367705135521</v>
          </cell>
          <cell r="S11834">
            <v>40</v>
          </cell>
        </row>
        <row r="11835">
          <cell r="K11835">
            <v>-1.0730652145232633</v>
          </cell>
          <cell r="S11835">
            <v>40</v>
          </cell>
        </row>
        <row r="11836">
          <cell r="K11836">
            <v>0.77547238367812743</v>
          </cell>
          <cell r="S11836">
            <v>40</v>
          </cell>
        </row>
        <row r="11837">
          <cell r="K11837">
            <v>0.16376250391585973</v>
          </cell>
          <cell r="S11837">
            <v>40</v>
          </cell>
        </row>
        <row r="11838">
          <cell r="K11838">
            <v>1.7727231151988427</v>
          </cell>
          <cell r="S11838">
            <v>40</v>
          </cell>
        </row>
        <row r="11839">
          <cell r="K11839">
            <v>-2.6684477097650385E-4</v>
          </cell>
          <cell r="S11839">
            <v>40</v>
          </cell>
        </row>
        <row r="11840">
          <cell r="K11840">
            <v>7.0696796148528955</v>
          </cell>
          <cell r="S11840">
            <v>40</v>
          </cell>
        </row>
        <row r="11841">
          <cell r="K11841">
            <v>-3.4385706657701687E-2</v>
          </cell>
          <cell r="S11841">
            <v>40</v>
          </cell>
        </row>
        <row r="11842">
          <cell r="K11842">
            <v>-8.5727225158758566E-2</v>
          </cell>
          <cell r="S11842">
            <v>40</v>
          </cell>
        </row>
        <row r="11843">
          <cell r="K11843">
            <v>3.0938826845096097</v>
          </cell>
          <cell r="S11843">
            <v>40</v>
          </cell>
        </row>
        <row r="11844">
          <cell r="K11844">
            <v>-8.8032076409761628E-2</v>
          </cell>
          <cell r="S11844">
            <v>40</v>
          </cell>
        </row>
        <row r="11845">
          <cell r="K11845">
            <v>-0.20879115153410302</v>
          </cell>
          <cell r="S11845">
            <v>37</v>
          </cell>
        </row>
        <row r="11846">
          <cell r="K11846">
            <v>-0.67763019917586154</v>
          </cell>
          <cell r="S11846">
            <v>40</v>
          </cell>
        </row>
        <row r="11847">
          <cell r="K11847">
            <v>-0.5413339962853001</v>
          </cell>
          <cell r="S11847">
            <v>40</v>
          </cell>
        </row>
        <row r="11848">
          <cell r="K11848">
            <v>-1.3488861113913451</v>
          </cell>
          <cell r="S11848">
            <v>40</v>
          </cell>
        </row>
        <row r="11849">
          <cell r="K11849">
            <v>-2.2197328915080914</v>
          </cell>
          <cell r="S11849">
            <v>40</v>
          </cell>
        </row>
        <row r="11850">
          <cell r="K11850">
            <v>5.876819000632576</v>
          </cell>
          <cell r="S11850">
            <v>40</v>
          </cell>
        </row>
        <row r="11851">
          <cell r="K11851">
            <v>-2.4139639671746163</v>
          </cell>
          <cell r="S11851">
            <v>40</v>
          </cell>
        </row>
        <row r="11852">
          <cell r="K11852">
            <v>-0.56594686621158052</v>
          </cell>
          <cell r="S11852">
            <v>40</v>
          </cell>
        </row>
        <row r="11853">
          <cell r="K11853">
            <v>3.8436002122326425</v>
          </cell>
          <cell r="S11853">
            <v>40</v>
          </cell>
        </row>
        <row r="11854">
          <cell r="K11854">
            <v>-0.90585753235823097</v>
          </cell>
          <cell r="S11854">
            <v>40</v>
          </cell>
        </row>
        <row r="11855">
          <cell r="K11855">
            <v>-0.64525358110270548</v>
          </cell>
          <cell r="S11855">
            <v>40</v>
          </cell>
        </row>
        <row r="11856">
          <cell r="K11856">
            <v>-1.1564511215867328</v>
          </cell>
          <cell r="S11856">
            <v>40</v>
          </cell>
        </row>
        <row r="11857">
          <cell r="K11857">
            <v>-1.1884266037824895</v>
          </cell>
          <cell r="S11857">
            <v>40</v>
          </cell>
        </row>
        <row r="11858">
          <cell r="K11858">
            <v>-0.55828244621458611</v>
          </cell>
          <cell r="S11858">
            <v>40</v>
          </cell>
        </row>
        <row r="11859">
          <cell r="K11859">
            <v>-0.31497325015876138</v>
          </cell>
          <cell r="S11859">
            <v>40</v>
          </cell>
        </row>
        <row r="11860">
          <cell r="K11860">
            <v>-1.5850229589684224</v>
          </cell>
          <cell r="S11860">
            <v>40</v>
          </cell>
        </row>
        <row r="11861">
          <cell r="K11861">
            <v>8.9067182485388265</v>
          </cell>
          <cell r="S11861">
            <v>40</v>
          </cell>
        </row>
        <row r="11862">
          <cell r="K11862">
            <v>-1.7790955557192785</v>
          </cell>
          <cell r="S11862">
            <v>40</v>
          </cell>
        </row>
        <row r="11863">
          <cell r="K11863">
            <v>-3.6098688426222272</v>
          </cell>
          <cell r="S11863">
            <v>39</v>
          </cell>
        </row>
        <row r="11864">
          <cell r="K11864">
            <v>24.801204209040421</v>
          </cell>
          <cell r="S11864">
            <v>40</v>
          </cell>
        </row>
        <row r="11865">
          <cell r="K11865">
            <v>-2.9563819235756279</v>
          </cell>
          <cell r="S11865">
            <v>39</v>
          </cell>
        </row>
        <row r="11866">
          <cell r="K11866">
            <v>-8.8436145725361648</v>
          </cell>
          <cell r="S11866">
            <v>27</v>
          </cell>
        </row>
        <row r="11867">
          <cell r="K11867">
            <v>-0.70854938043700022</v>
          </cell>
          <cell r="S11867">
            <v>40</v>
          </cell>
        </row>
        <row r="11868">
          <cell r="K11868">
            <v>-0.52093948923756572</v>
          </cell>
          <cell r="S11868">
            <v>40</v>
          </cell>
        </row>
        <row r="11869">
          <cell r="K11869">
            <v>-0.28256679105476662</v>
          </cell>
          <cell r="S11869">
            <v>40</v>
          </cell>
        </row>
        <row r="11870">
          <cell r="K11870">
            <v>-2.1025458387581377</v>
          </cell>
          <cell r="S11870">
            <v>40</v>
          </cell>
        </row>
        <row r="11871">
          <cell r="K11871">
            <v>5.2990478314209186</v>
          </cell>
          <cell r="S11871">
            <v>40</v>
          </cell>
        </row>
        <row r="11872">
          <cell r="K11872">
            <v>-2.2885042475607085</v>
          </cell>
          <cell r="S11872">
            <v>40</v>
          </cell>
        </row>
        <row r="11873">
          <cell r="K11873">
            <v>1.6492895493891635</v>
          </cell>
          <cell r="S11873">
            <v>40</v>
          </cell>
        </row>
        <row r="11874">
          <cell r="K11874">
            <v>3.1247934424171251</v>
          </cell>
          <cell r="S11874">
            <v>40</v>
          </cell>
        </row>
        <row r="11875">
          <cell r="K11875">
            <v>4.1082189705388608</v>
          </cell>
          <cell r="S11875">
            <v>40</v>
          </cell>
        </row>
        <row r="11876">
          <cell r="K11876">
            <v>-0.3189842810340997</v>
          </cell>
          <cell r="S11876">
            <v>40</v>
          </cell>
        </row>
        <row r="11877">
          <cell r="K11877">
            <v>-0.8741414639240076</v>
          </cell>
          <cell r="S11877">
            <v>40</v>
          </cell>
        </row>
        <row r="11878">
          <cell r="K11878">
            <v>-0.89035847888950814</v>
          </cell>
          <cell r="S11878">
            <v>40</v>
          </cell>
        </row>
        <row r="11879">
          <cell r="K11879">
            <v>7.2913826375602007</v>
          </cell>
          <cell r="S11879">
            <v>40</v>
          </cell>
        </row>
        <row r="11880">
          <cell r="K11880">
            <v>-0.14852763973093067</v>
          </cell>
          <cell r="S11880">
            <v>40</v>
          </cell>
        </row>
        <row r="11881">
          <cell r="K11881">
            <v>-1.213465719977846</v>
          </cell>
          <cell r="S11881">
            <v>40</v>
          </cell>
        </row>
        <row r="11882">
          <cell r="K11882">
            <v>-2.3998595775058307E-2</v>
          </cell>
          <cell r="S11882">
            <v>40</v>
          </cell>
        </row>
        <row r="11883">
          <cell r="K11883">
            <v>-1.4107423614618191</v>
          </cell>
          <cell r="S11883">
            <v>40</v>
          </cell>
        </row>
        <row r="11884">
          <cell r="K11884">
            <v>-2.677467737184152</v>
          </cell>
          <cell r="S11884">
            <v>39</v>
          </cell>
        </row>
        <row r="11885">
          <cell r="K11885">
            <v>-1.1612146755629932E-2</v>
          </cell>
          <cell r="S11885">
            <v>40</v>
          </cell>
        </row>
        <row r="11886">
          <cell r="K11886">
            <v>-2.1121050265257244</v>
          </cell>
          <cell r="S11886">
            <v>40</v>
          </cell>
        </row>
        <row r="11887">
          <cell r="K11887">
            <v>-10.524411687078983</v>
          </cell>
          <cell r="S11887">
            <v>28</v>
          </cell>
        </row>
        <row r="11888">
          <cell r="K11888">
            <v>-0.71423015882508234</v>
          </cell>
          <cell r="S11888">
            <v>40</v>
          </cell>
        </row>
        <row r="11889">
          <cell r="K11889">
            <v>-0.51178975480656452</v>
          </cell>
          <cell r="S11889">
            <v>40</v>
          </cell>
        </row>
        <row r="11890">
          <cell r="K11890">
            <v>-0.37014590222387816</v>
          </cell>
          <cell r="S11890">
            <v>40</v>
          </cell>
        </row>
        <row r="11891">
          <cell r="K11891">
            <v>-0.80756830147391545</v>
          </cell>
          <cell r="S11891">
            <v>40</v>
          </cell>
        </row>
        <row r="11892">
          <cell r="K11892">
            <v>5.1779006870777629</v>
          </cell>
          <cell r="S11892">
            <v>40</v>
          </cell>
        </row>
        <row r="11893">
          <cell r="K11893">
            <v>-2.2127682766953787</v>
          </cell>
          <cell r="S11893">
            <v>40</v>
          </cell>
        </row>
        <row r="11894">
          <cell r="K11894">
            <v>-0.63666248265161685</v>
          </cell>
          <cell r="S11894">
            <v>40</v>
          </cell>
        </row>
        <row r="11895">
          <cell r="K11895">
            <v>2.9431599382317981</v>
          </cell>
          <cell r="S11895">
            <v>40</v>
          </cell>
        </row>
        <row r="11896">
          <cell r="K11896">
            <v>4.1616523703027335</v>
          </cell>
          <cell r="S11896">
            <v>40</v>
          </cell>
        </row>
        <row r="11897">
          <cell r="K11897">
            <v>-0.55560124152911583</v>
          </cell>
          <cell r="S11897">
            <v>40</v>
          </cell>
        </row>
        <row r="11898">
          <cell r="K11898">
            <v>-0.99511720370246004</v>
          </cell>
          <cell r="S11898">
            <v>40</v>
          </cell>
        </row>
        <row r="11899">
          <cell r="K11899">
            <v>-1.0405153932282638</v>
          </cell>
          <cell r="S11899">
            <v>40</v>
          </cell>
        </row>
        <row r="11900">
          <cell r="K11900">
            <v>190.03418132809216</v>
          </cell>
          <cell r="S11900">
            <v>40</v>
          </cell>
        </row>
        <row r="11901">
          <cell r="K11901">
            <v>-0.37692002853969359</v>
          </cell>
          <cell r="S11901">
            <v>40</v>
          </cell>
        </row>
        <row r="11902">
          <cell r="K11902">
            <v>-0.22139470896083591</v>
          </cell>
          <cell r="S11902">
            <v>40</v>
          </cell>
        </row>
        <row r="11903">
          <cell r="K11903">
            <v>21.917286788117508</v>
          </cell>
          <cell r="S11903">
            <v>40</v>
          </cell>
        </row>
        <row r="11904">
          <cell r="K11904">
            <v>23.191427899992664</v>
          </cell>
          <cell r="S11904">
            <v>40</v>
          </cell>
        </row>
        <row r="11905">
          <cell r="K11905">
            <v>-2.9111915604011993</v>
          </cell>
          <cell r="S11905">
            <v>40</v>
          </cell>
        </row>
        <row r="11906">
          <cell r="K11906">
            <v>-1.1565487341891743</v>
          </cell>
          <cell r="S11906">
            <v>40</v>
          </cell>
        </row>
        <row r="11907">
          <cell r="K11907">
            <v>-2.4113761729938448</v>
          </cell>
          <cell r="S11907">
            <v>40</v>
          </cell>
        </row>
        <row r="11908">
          <cell r="K11908">
            <v>-6.2024860367328287</v>
          </cell>
          <cell r="S11908">
            <v>30</v>
          </cell>
        </row>
        <row r="11909">
          <cell r="K11909">
            <v>-0.75843152261606228</v>
          </cell>
          <cell r="S11909">
            <v>40</v>
          </cell>
        </row>
        <row r="11910">
          <cell r="K11910">
            <v>-0.54401001175674402</v>
          </cell>
          <cell r="S11910">
            <v>40</v>
          </cell>
        </row>
        <row r="11911">
          <cell r="K11911">
            <v>-0.99290342691527422</v>
          </cell>
          <cell r="S11911">
            <v>40</v>
          </cell>
        </row>
        <row r="11912">
          <cell r="K11912">
            <v>-1.948731891970326</v>
          </cell>
          <cell r="S11912">
            <v>40</v>
          </cell>
        </row>
        <row r="11913">
          <cell r="K11913">
            <v>6.1748509779991272</v>
          </cell>
          <cell r="S11913">
            <v>40</v>
          </cell>
        </row>
        <row r="11914">
          <cell r="K11914">
            <v>6.7496649331827197</v>
          </cell>
          <cell r="S11914">
            <v>40</v>
          </cell>
        </row>
        <row r="11915">
          <cell r="K11915">
            <v>-0.79907208169195965</v>
          </cell>
          <cell r="S11915">
            <v>40</v>
          </cell>
        </row>
        <row r="11916">
          <cell r="K11916">
            <v>-0.54101851363905729</v>
          </cell>
          <cell r="S11916">
            <v>40</v>
          </cell>
        </row>
        <row r="11917">
          <cell r="K11917">
            <v>4.6230257948798794</v>
          </cell>
          <cell r="S11917">
            <v>40</v>
          </cell>
        </row>
        <row r="11918">
          <cell r="K11918">
            <v>-0.80166977355421309</v>
          </cell>
          <cell r="S11918">
            <v>40</v>
          </cell>
        </row>
        <row r="11919">
          <cell r="K11919">
            <v>-0.88992111427306808</v>
          </cell>
          <cell r="S11919">
            <v>40</v>
          </cell>
        </row>
        <row r="11920">
          <cell r="K11920">
            <v>-0.91173713906356746</v>
          </cell>
          <cell r="S11920">
            <v>40</v>
          </cell>
        </row>
        <row r="11921">
          <cell r="K11921">
            <v>184.07379365191278</v>
          </cell>
          <cell r="S11921">
            <v>40</v>
          </cell>
        </row>
        <row r="11922">
          <cell r="K11922">
            <v>-0.23267925275411203</v>
          </cell>
          <cell r="S11922">
            <v>40</v>
          </cell>
        </row>
        <row r="11923">
          <cell r="K11923">
            <v>-1.1216717228152957</v>
          </cell>
          <cell r="S11923">
            <v>40</v>
          </cell>
        </row>
        <row r="11924">
          <cell r="K11924">
            <v>405.51303573820439</v>
          </cell>
          <cell r="S11924">
            <v>40</v>
          </cell>
        </row>
        <row r="11925">
          <cell r="K11925">
            <v>-1.2446216188505752</v>
          </cell>
          <cell r="S11925">
            <v>40</v>
          </cell>
        </row>
        <row r="11926">
          <cell r="K11926">
            <v>-2.130880516114301</v>
          </cell>
          <cell r="S11926">
            <v>40</v>
          </cell>
        </row>
        <row r="11927">
          <cell r="K11927">
            <v>-0.45375569961933293</v>
          </cell>
          <cell r="S11927">
            <v>40</v>
          </cell>
        </row>
        <row r="11928">
          <cell r="K11928">
            <v>-1.9214432269019943</v>
          </cell>
          <cell r="S11928">
            <v>40</v>
          </cell>
        </row>
        <row r="11929">
          <cell r="K11929">
            <v>-6.1405902753041532</v>
          </cell>
          <cell r="S11929">
            <v>31</v>
          </cell>
        </row>
        <row r="11930">
          <cell r="K11930">
            <v>-0.25560410289998731</v>
          </cell>
          <cell r="S11930">
            <v>40</v>
          </cell>
        </row>
        <row r="11931">
          <cell r="K11931">
            <v>-0.54686067673490146</v>
          </cell>
          <cell r="S11931">
            <v>40</v>
          </cell>
        </row>
        <row r="11932">
          <cell r="K11932">
            <v>-0.32904427172361561</v>
          </cell>
          <cell r="S11932">
            <v>40</v>
          </cell>
        </row>
        <row r="11933">
          <cell r="K11933">
            <v>0.15748127841939036</v>
          </cell>
          <cell r="S11933">
            <v>40</v>
          </cell>
        </row>
        <row r="11934">
          <cell r="K11934">
            <v>6.0802157139757016</v>
          </cell>
          <cell r="S11934">
            <v>40</v>
          </cell>
        </row>
        <row r="11935">
          <cell r="K11935">
            <v>7.1307904604690968</v>
          </cell>
          <cell r="S11935">
            <v>40</v>
          </cell>
        </row>
        <row r="11936">
          <cell r="K11936">
            <v>2.3856095728719269</v>
          </cell>
          <cell r="S11936">
            <v>40</v>
          </cell>
        </row>
        <row r="11937">
          <cell r="K11937">
            <v>4.1913056834354698</v>
          </cell>
          <cell r="S11937">
            <v>40</v>
          </cell>
        </row>
        <row r="11938">
          <cell r="K11938">
            <v>5.1898633308653954</v>
          </cell>
          <cell r="S11938">
            <v>40</v>
          </cell>
        </row>
        <row r="11939">
          <cell r="K11939">
            <v>0.35775427873234117</v>
          </cell>
          <cell r="S11939">
            <v>40</v>
          </cell>
        </row>
        <row r="11940">
          <cell r="K11940">
            <v>-0.48365149452683454</v>
          </cell>
          <cell r="S11940">
            <v>40</v>
          </cell>
        </row>
        <row r="11941">
          <cell r="K11941">
            <v>-0.51452130888664072</v>
          </cell>
          <cell r="S11941">
            <v>40</v>
          </cell>
        </row>
        <row r="11942">
          <cell r="K11942">
            <v>1.6875281918816474</v>
          </cell>
          <cell r="S11942">
            <v>40</v>
          </cell>
        </row>
        <row r="11943">
          <cell r="K11943">
            <v>-0.25251637632300794</v>
          </cell>
          <cell r="S11943">
            <v>40</v>
          </cell>
        </row>
        <row r="11944">
          <cell r="K11944">
            <v>-0.60538157867311104</v>
          </cell>
          <cell r="S11944">
            <v>40</v>
          </cell>
        </row>
        <row r="11945">
          <cell r="K11945">
            <v>-0.42615855153853482</v>
          </cell>
          <cell r="S11945">
            <v>40</v>
          </cell>
        </row>
        <row r="11946">
          <cell r="K11946">
            <v>-0.67412530846654484</v>
          </cell>
          <cell r="S11946">
            <v>40</v>
          </cell>
        </row>
        <row r="11947">
          <cell r="K11947">
            <v>-0.96654267953325335</v>
          </cell>
          <cell r="S11947">
            <v>40</v>
          </cell>
        </row>
        <row r="11948">
          <cell r="K11948">
            <v>-0.19395878214630258</v>
          </cell>
          <cell r="S11948">
            <v>40</v>
          </cell>
        </row>
        <row r="11949">
          <cell r="K11949">
            <v>-0.86141039029325372</v>
          </cell>
          <cell r="S11949">
            <v>40</v>
          </cell>
        </row>
        <row r="11950">
          <cell r="K11950">
            <v>-5.7560881031595068</v>
          </cell>
          <cell r="S11950">
            <v>31</v>
          </cell>
        </row>
        <row r="11951">
          <cell r="K11951">
            <v>-9.7796368791728552E-2</v>
          </cell>
          <cell r="S11951">
            <v>40</v>
          </cell>
        </row>
        <row r="11952">
          <cell r="K11952">
            <v>-0.43751595906755825</v>
          </cell>
          <cell r="S11952">
            <v>40</v>
          </cell>
        </row>
        <row r="11953">
          <cell r="K11953">
            <v>-0.32708789804171906</v>
          </cell>
          <cell r="S11953">
            <v>40</v>
          </cell>
        </row>
        <row r="11954">
          <cell r="K11954">
            <v>0.62522683807063728</v>
          </cell>
          <cell r="S11954">
            <v>40</v>
          </cell>
        </row>
        <row r="11955">
          <cell r="K11955">
            <v>-0.35546675741539041</v>
          </cell>
          <cell r="S11955">
            <v>40</v>
          </cell>
        </row>
        <row r="11956">
          <cell r="K11956">
            <v>3716.7303358876334</v>
          </cell>
          <cell r="S11956">
            <v>40</v>
          </cell>
        </row>
        <row r="11957">
          <cell r="K11957">
            <v>-0.48388465792319724</v>
          </cell>
          <cell r="S11957">
            <v>40</v>
          </cell>
        </row>
        <row r="11958">
          <cell r="K11958">
            <v>5.2274161837548272</v>
          </cell>
          <cell r="S11958">
            <v>40</v>
          </cell>
        </row>
        <row r="11959">
          <cell r="K11959">
            <v>6.1399184614345144</v>
          </cell>
          <cell r="S11959">
            <v>40</v>
          </cell>
        </row>
        <row r="11960">
          <cell r="K11960">
            <v>6.5849086832694823</v>
          </cell>
          <cell r="S11960">
            <v>40</v>
          </cell>
        </row>
        <row r="11961">
          <cell r="K11961">
            <v>6.9340128884654391</v>
          </cell>
          <cell r="S11961">
            <v>40</v>
          </cell>
        </row>
        <row r="11962">
          <cell r="K11962">
            <v>7.1995541132924403</v>
          </cell>
          <cell r="S11962">
            <v>40</v>
          </cell>
        </row>
        <row r="11963">
          <cell r="K11963">
            <v>2.3460918955598382</v>
          </cell>
          <cell r="S11963">
            <v>40</v>
          </cell>
        </row>
        <row r="11964">
          <cell r="K11964">
            <v>-0.4991277627394346</v>
          </cell>
          <cell r="S11964">
            <v>40</v>
          </cell>
        </row>
        <row r="11965">
          <cell r="K11965">
            <v>4.1811764021283739</v>
          </cell>
          <cell r="S11965">
            <v>40</v>
          </cell>
        </row>
        <row r="11966">
          <cell r="K11966">
            <v>4.4803606660024666</v>
          </cell>
          <cell r="S11966">
            <v>40</v>
          </cell>
        </row>
        <row r="11967">
          <cell r="K11967">
            <v>5.2455948844098303</v>
          </cell>
          <cell r="S11967">
            <v>40</v>
          </cell>
        </row>
        <row r="11968">
          <cell r="K11968">
            <v>-0.77993774546153882</v>
          </cell>
          <cell r="S11968">
            <v>40</v>
          </cell>
        </row>
        <row r="11969">
          <cell r="K11969">
            <v>0.37433531276482007</v>
          </cell>
          <cell r="S11969">
            <v>40</v>
          </cell>
        </row>
        <row r="11970">
          <cell r="K11970">
            <v>-0.24204092289352142</v>
          </cell>
          <cell r="S11970">
            <v>40</v>
          </cell>
        </row>
        <row r="11971">
          <cell r="K11971">
            <v>-0.2911121268214566</v>
          </cell>
          <cell r="S11971">
            <v>40</v>
          </cell>
        </row>
        <row r="11972">
          <cell r="K11972">
            <v>-1.0631797074450633</v>
          </cell>
          <cell r="S11972">
            <v>40</v>
          </cell>
        </row>
        <row r="11973">
          <cell r="K11973">
            <v>-0.30970343871312239</v>
          </cell>
          <cell r="S11973">
            <v>40</v>
          </cell>
        </row>
        <row r="11974">
          <cell r="K11974">
            <v>-1.2761663811942838</v>
          </cell>
          <cell r="S11974">
            <v>40</v>
          </cell>
        </row>
        <row r="11975">
          <cell r="K11975">
            <v>3.6538664689099951</v>
          </cell>
          <cell r="S11975">
            <v>40</v>
          </cell>
        </row>
        <row r="11976">
          <cell r="K11976">
            <v>0.54262142929349511</v>
          </cell>
          <cell r="S11976">
            <v>40</v>
          </cell>
        </row>
        <row r="11977">
          <cell r="K11977">
            <v>-0.25437929849327207</v>
          </cell>
          <cell r="S11977">
            <v>40</v>
          </cell>
        </row>
        <row r="11978">
          <cell r="K11978">
            <v>7118.7514815753784</v>
          </cell>
          <cell r="S11978">
            <v>40</v>
          </cell>
        </row>
        <row r="11979">
          <cell r="K11979">
            <v>-0.33791651461816802</v>
          </cell>
          <cell r="S11979">
            <v>40</v>
          </cell>
        </row>
        <row r="11980">
          <cell r="K11980">
            <v>-1.6575933197533985</v>
          </cell>
          <cell r="S11980">
            <v>40</v>
          </cell>
        </row>
        <row r="11981">
          <cell r="K11981">
            <v>-0.26803584112174822</v>
          </cell>
          <cell r="S11981">
            <v>40</v>
          </cell>
        </row>
        <row r="11982">
          <cell r="K11982">
            <v>7.2622518575262252</v>
          </cell>
          <cell r="S11982">
            <v>40</v>
          </cell>
        </row>
        <row r="11983">
          <cell r="K11983">
            <v>0.20397940929478794</v>
          </cell>
          <cell r="S11983">
            <v>40</v>
          </cell>
        </row>
        <row r="11984">
          <cell r="K11984">
            <v>-1.0855389958054238</v>
          </cell>
          <cell r="S11984">
            <v>40</v>
          </cell>
        </row>
        <row r="11985">
          <cell r="K11985">
            <v>-0.65913357501896275</v>
          </cell>
          <cell r="S11985">
            <v>40</v>
          </cell>
        </row>
        <row r="11986">
          <cell r="K11986">
            <v>6462.1243260260853</v>
          </cell>
          <cell r="S11986">
            <v>40</v>
          </cell>
        </row>
        <row r="11987">
          <cell r="K11987">
            <v>-0.20023159569696178</v>
          </cell>
          <cell r="S11987">
            <v>40</v>
          </cell>
        </row>
        <row r="11988">
          <cell r="K11988">
            <v>0.90366502958271011</v>
          </cell>
          <cell r="S11988">
            <v>40</v>
          </cell>
        </row>
        <row r="11989">
          <cell r="K11989">
            <v>-0.48434908722234893</v>
          </cell>
          <cell r="S11989">
            <v>40</v>
          </cell>
        </row>
        <row r="11990">
          <cell r="K11990">
            <v>1.6789713869091547</v>
          </cell>
          <cell r="S11990">
            <v>40</v>
          </cell>
        </row>
        <row r="11991">
          <cell r="K11991">
            <v>-2.1939046742785231</v>
          </cell>
          <cell r="S11991">
            <v>31</v>
          </cell>
        </row>
        <row r="11992">
          <cell r="K11992">
            <v>159.0539746683213</v>
          </cell>
          <cell r="S11992">
            <v>32</v>
          </cell>
        </row>
        <row r="11993">
          <cell r="K11993">
            <v>-5.6324991210092948E-2</v>
          </cell>
          <cell r="S11993">
            <v>40</v>
          </cell>
        </row>
        <row r="11994">
          <cell r="K11994">
            <v>-0.65931049389308771</v>
          </cell>
          <cell r="S11994">
            <v>40</v>
          </cell>
        </row>
        <row r="11995">
          <cell r="K11995">
            <v>0.26385147460276565</v>
          </cell>
          <cell r="S11995">
            <v>40</v>
          </cell>
        </row>
        <row r="11996">
          <cell r="K11996">
            <v>-0.4938490696907068</v>
          </cell>
          <cell r="S11996">
            <v>40</v>
          </cell>
        </row>
        <row r="11997">
          <cell r="K11997">
            <v>6.4954836601136492</v>
          </cell>
          <cell r="S11997">
            <v>40</v>
          </cell>
        </row>
        <row r="11998">
          <cell r="K11998">
            <v>7.266455705826357</v>
          </cell>
          <cell r="S11998">
            <v>40</v>
          </cell>
        </row>
        <row r="11999">
          <cell r="K11999">
            <v>2.7423665829317208</v>
          </cell>
          <cell r="S11999">
            <v>40</v>
          </cell>
        </row>
        <row r="12000">
          <cell r="K12000">
            <v>4.3654617612584818</v>
          </cell>
          <cell r="S12000">
            <v>40</v>
          </cell>
        </row>
        <row r="12001">
          <cell r="K12001">
            <v>1.7111245893846432</v>
          </cell>
          <cell r="S12001">
            <v>40</v>
          </cell>
        </row>
        <row r="12002">
          <cell r="K12002">
            <v>-0.89968041152621181</v>
          </cell>
          <cell r="S12002">
            <v>40</v>
          </cell>
        </row>
        <row r="12003">
          <cell r="K12003">
            <v>2633.0573132506756</v>
          </cell>
          <cell r="S12003">
            <v>40</v>
          </cell>
        </row>
        <row r="12004">
          <cell r="K12004">
            <v>2002.9645256705601</v>
          </cell>
          <cell r="S12004">
            <v>40</v>
          </cell>
        </row>
        <row r="12005">
          <cell r="K12005">
            <v>5.1783228619573921E-2</v>
          </cell>
          <cell r="S12005">
            <v>40</v>
          </cell>
        </row>
        <row r="12006">
          <cell r="K12006">
            <v>-1.930878270589617</v>
          </cell>
          <cell r="S12006">
            <v>40</v>
          </cell>
        </row>
        <row r="12007">
          <cell r="K12007">
            <v>-3.5357671019861342E-2</v>
          </cell>
          <cell r="S12007">
            <v>40</v>
          </cell>
        </row>
        <row r="12008">
          <cell r="K12008">
            <v>3431.1850367899387</v>
          </cell>
          <cell r="S12008">
            <v>40</v>
          </cell>
        </row>
        <row r="12009">
          <cell r="K12009">
            <v>-4.0773143170122941E-2</v>
          </cell>
          <cell r="S12009">
            <v>40</v>
          </cell>
        </row>
        <row r="12010">
          <cell r="K12010">
            <v>-0.1927668234532737</v>
          </cell>
          <cell r="S12010">
            <v>40</v>
          </cell>
        </row>
        <row r="12011">
          <cell r="K12011">
            <v>0.99123886316397658</v>
          </cell>
          <cell r="S12011">
            <v>40</v>
          </cell>
        </row>
        <row r="12012">
          <cell r="K12012">
            <v>-0.10566534540110781</v>
          </cell>
          <cell r="S12012">
            <v>40</v>
          </cell>
        </row>
        <row r="12013">
          <cell r="K12013">
            <v>-0.47990835204197541</v>
          </cell>
          <cell r="S12013">
            <v>33</v>
          </cell>
        </row>
        <row r="12014">
          <cell r="K12014">
            <v>0.10332463726540531</v>
          </cell>
          <cell r="S12014">
            <v>40</v>
          </cell>
        </row>
        <row r="12015">
          <cell r="K12015">
            <v>-0.70657923935711175</v>
          </cell>
          <cell r="S12015">
            <v>40</v>
          </cell>
        </row>
        <row r="12016">
          <cell r="K12016">
            <v>4.8402094037966332</v>
          </cell>
          <cell r="S12016">
            <v>40</v>
          </cell>
        </row>
        <row r="12017">
          <cell r="K12017">
            <v>0.5874531282009966</v>
          </cell>
          <cell r="S12017">
            <v>40</v>
          </cell>
        </row>
        <row r="12018">
          <cell r="K12018">
            <v>0.35461567211752421</v>
          </cell>
          <cell r="S12018">
            <v>40</v>
          </cell>
        </row>
        <row r="12019">
          <cell r="K12019">
            <v>-8.8468185189521209E-2</v>
          </cell>
          <cell r="S12019">
            <v>40</v>
          </cell>
        </row>
        <row r="12020">
          <cell r="K12020">
            <v>-0.2006981422524805</v>
          </cell>
          <cell r="S12020">
            <v>40</v>
          </cell>
        </row>
        <row r="12021">
          <cell r="K12021">
            <v>-8.9113666674333208E-2</v>
          </cell>
          <cell r="S12021">
            <v>40</v>
          </cell>
        </row>
        <row r="12022">
          <cell r="K12022">
            <v>-0.12005876394970154</v>
          </cell>
          <cell r="S12022">
            <v>40</v>
          </cell>
        </row>
        <row r="12023">
          <cell r="K12023">
            <v>5.1473090984227836</v>
          </cell>
          <cell r="S12023">
            <v>40</v>
          </cell>
        </row>
        <row r="12024">
          <cell r="K12024">
            <v>1.1871965838295941</v>
          </cell>
          <cell r="S12024">
            <v>40</v>
          </cell>
        </row>
        <row r="12025">
          <cell r="K12025">
            <v>-0.6632804400690403</v>
          </cell>
          <cell r="S12025">
            <v>40</v>
          </cell>
        </row>
        <row r="12026">
          <cell r="K12026">
            <v>-0.10488015851403121</v>
          </cell>
          <cell r="S12026">
            <v>40</v>
          </cell>
        </row>
        <row r="12027">
          <cell r="K12027">
            <v>-0.56564716939445159</v>
          </cell>
          <cell r="S12027">
            <v>40</v>
          </cell>
        </row>
        <row r="12028">
          <cell r="K12028">
            <v>-0.48208222034344389</v>
          </cell>
          <cell r="S12028">
            <v>40</v>
          </cell>
        </row>
        <row r="12029">
          <cell r="K12029">
            <v>112.87349075818194</v>
          </cell>
          <cell r="S12029">
            <v>40</v>
          </cell>
        </row>
        <row r="12030">
          <cell r="K12030">
            <v>116.99999296381088</v>
          </cell>
          <cell r="S12030">
            <v>40</v>
          </cell>
        </row>
        <row r="12031">
          <cell r="K12031">
            <v>14.050458101947729</v>
          </cell>
          <cell r="S12031">
            <v>40</v>
          </cell>
        </row>
        <row r="12032">
          <cell r="K12032">
            <v>9.8201987099095334</v>
          </cell>
          <cell r="S12032">
            <v>40</v>
          </cell>
        </row>
        <row r="12033">
          <cell r="K12033">
            <v>13.678023253847364</v>
          </cell>
          <cell r="S12033">
            <v>40</v>
          </cell>
        </row>
        <row r="12034">
          <cell r="K12034">
            <v>-5.6589134605502633E-2</v>
          </cell>
          <cell r="S12034">
            <v>40</v>
          </cell>
        </row>
        <row r="12035">
          <cell r="K12035">
            <v>5.7967875542043075</v>
          </cell>
          <cell r="S12035">
            <v>40</v>
          </cell>
        </row>
        <row r="12036">
          <cell r="K12036">
            <v>90.970460461285739</v>
          </cell>
          <cell r="S12036">
            <v>40</v>
          </cell>
        </row>
        <row r="12037">
          <cell r="K12037">
            <v>20.762069493085072</v>
          </cell>
          <cell r="S12037">
            <v>40</v>
          </cell>
        </row>
        <row r="12038">
          <cell r="K12038">
            <v>1.2308475280650635</v>
          </cell>
          <cell r="S12038">
            <v>40</v>
          </cell>
        </row>
        <row r="12039">
          <cell r="K12039">
            <v>0.38134998830546513</v>
          </cell>
          <cell r="S12039">
            <v>40</v>
          </cell>
        </row>
        <row r="12040">
          <cell r="K12040">
            <v>-0.1088488248327925</v>
          </cell>
          <cell r="S12040">
            <v>40</v>
          </cell>
        </row>
        <row r="12041">
          <cell r="K12041">
            <v>0.29734629527381745</v>
          </cell>
          <cell r="S12041">
            <v>40</v>
          </cell>
        </row>
        <row r="12042">
          <cell r="K12042">
            <v>6.5484670493402203E-2</v>
          </cell>
          <cell r="S12042">
            <v>40</v>
          </cell>
        </row>
        <row r="12043">
          <cell r="K12043">
            <v>-2.1360018836574034E-2</v>
          </cell>
          <cell r="S12043">
            <v>40</v>
          </cell>
        </row>
        <row r="12044">
          <cell r="K12044">
            <v>0.59146840876604367</v>
          </cell>
          <cell r="S12044">
            <v>40</v>
          </cell>
        </row>
        <row r="12045">
          <cell r="K12045">
            <v>-0.76997094673151745</v>
          </cell>
          <cell r="S12045">
            <v>40</v>
          </cell>
        </row>
        <row r="12046">
          <cell r="K12046">
            <v>-0.13702607067106889</v>
          </cell>
          <cell r="S12046">
            <v>40</v>
          </cell>
        </row>
        <row r="12047">
          <cell r="K12047">
            <v>6.8905222051403836</v>
          </cell>
          <cell r="S12047">
            <v>40</v>
          </cell>
        </row>
        <row r="12048">
          <cell r="K12048">
            <v>113.04956557282208</v>
          </cell>
          <cell r="S12048">
            <v>40</v>
          </cell>
        </row>
        <row r="12049">
          <cell r="K12049">
            <v>12.554472566450503</v>
          </cell>
          <cell r="S12049">
            <v>40</v>
          </cell>
        </row>
        <row r="12050">
          <cell r="K12050">
            <v>1.9317450652522137</v>
          </cell>
          <cell r="S12050">
            <v>40</v>
          </cell>
        </row>
        <row r="12051">
          <cell r="K12051">
            <v>2.8663346501530578</v>
          </cell>
          <cell r="S12051">
            <v>40</v>
          </cell>
        </row>
        <row r="12052">
          <cell r="K12052">
            <v>16.026608847726816</v>
          </cell>
          <cell r="S12052">
            <v>40</v>
          </cell>
        </row>
        <row r="12053">
          <cell r="K12053">
            <v>7.9409150673801747</v>
          </cell>
          <cell r="S12053">
            <v>40</v>
          </cell>
        </row>
        <row r="12054">
          <cell r="K12054">
            <v>-4.6756624601844272E-2</v>
          </cell>
          <cell r="S12054">
            <v>40</v>
          </cell>
        </row>
        <row r="12055">
          <cell r="K12055">
            <v>-1.0431011005685504</v>
          </cell>
          <cell r="S12055">
            <v>40</v>
          </cell>
        </row>
        <row r="12056">
          <cell r="K12056">
            <v>5.824721536667095</v>
          </cell>
          <cell r="S12056">
            <v>40</v>
          </cell>
        </row>
        <row r="12057">
          <cell r="K12057">
            <v>110.63871427132867</v>
          </cell>
          <cell r="S12057">
            <v>40</v>
          </cell>
        </row>
        <row r="12058">
          <cell r="K12058">
            <v>81.58163935352583</v>
          </cell>
          <cell r="S12058">
            <v>40</v>
          </cell>
        </row>
        <row r="12059">
          <cell r="K12059">
            <v>1.4374234005342901</v>
          </cell>
          <cell r="S12059">
            <v>40</v>
          </cell>
        </row>
        <row r="12060">
          <cell r="K12060">
            <v>0.43528133960186721</v>
          </cell>
          <cell r="S12060">
            <v>40</v>
          </cell>
        </row>
        <row r="12061">
          <cell r="K12061">
            <v>7.2492373513971919E-2</v>
          </cell>
          <cell r="S12061">
            <v>40</v>
          </cell>
        </row>
        <row r="12062">
          <cell r="K12062">
            <v>0.41701977853954786</v>
          </cell>
          <cell r="S12062">
            <v>40</v>
          </cell>
        </row>
        <row r="12063">
          <cell r="K12063">
            <v>0.11130344039981119</v>
          </cell>
          <cell r="S12063">
            <v>40</v>
          </cell>
        </row>
        <row r="12064">
          <cell r="K12064">
            <v>3.8228322029020621E-2</v>
          </cell>
          <cell r="S12064">
            <v>40</v>
          </cell>
        </row>
        <row r="12065">
          <cell r="K12065">
            <v>-0.89357585140563778</v>
          </cell>
          <cell r="S12065">
            <v>40</v>
          </cell>
        </row>
        <row r="12066">
          <cell r="K12066">
            <v>-0.78210345675306137</v>
          </cell>
          <cell r="S12066">
            <v>40</v>
          </cell>
        </row>
        <row r="12067">
          <cell r="K12067">
            <v>-0.27641989845203285</v>
          </cell>
          <cell r="S12067">
            <v>40</v>
          </cell>
        </row>
        <row r="12068">
          <cell r="K12068">
            <v>2.4686120767901696</v>
          </cell>
          <cell r="S12068">
            <v>40</v>
          </cell>
        </row>
        <row r="12069">
          <cell r="K12069">
            <v>9.216122607743932</v>
          </cell>
          <cell r="S12069">
            <v>40</v>
          </cell>
        </row>
        <row r="12070">
          <cell r="K12070">
            <v>1.9397067989503833</v>
          </cell>
          <cell r="S12070">
            <v>40</v>
          </cell>
        </row>
        <row r="12071">
          <cell r="K12071">
            <v>8.0616420828728934</v>
          </cell>
          <cell r="S12071">
            <v>40</v>
          </cell>
        </row>
        <row r="12072">
          <cell r="K12072">
            <v>104.84566355250227</v>
          </cell>
          <cell r="S12072">
            <v>40</v>
          </cell>
        </row>
        <row r="12073">
          <cell r="K12073">
            <v>6.1720231482187691</v>
          </cell>
          <cell r="S12073">
            <v>40</v>
          </cell>
        </row>
        <row r="12074">
          <cell r="K12074">
            <v>6.9445143962616944</v>
          </cell>
          <cell r="S12074">
            <v>40</v>
          </cell>
        </row>
        <row r="12075">
          <cell r="K12075">
            <v>150.87115913072586</v>
          </cell>
          <cell r="S12075">
            <v>40</v>
          </cell>
        </row>
        <row r="12076">
          <cell r="K12076">
            <v>-0.45956024430105924</v>
          </cell>
          <cell r="S12076">
            <v>40</v>
          </cell>
        </row>
        <row r="12077">
          <cell r="K12077">
            <v>347.95354585865397</v>
          </cell>
          <cell r="S12077">
            <v>40</v>
          </cell>
        </row>
        <row r="12078">
          <cell r="K12078">
            <v>40.112126531513645</v>
          </cell>
          <cell r="S12078">
            <v>40</v>
          </cell>
        </row>
        <row r="12079">
          <cell r="K12079">
            <v>48.40708983673229</v>
          </cell>
          <cell r="S12079">
            <v>40</v>
          </cell>
        </row>
        <row r="12080">
          <cell r="K12080">
            <v>0.99007215300142426</v>
          </cell>
          <cell r="S12080">
            <v>40</v>
          </cell>
        </row>
        <row r="12081">
          <cell r="K12081">
            <v>0.70809980299492359</v>
          </cell>
          <cell r="S12081">
            <v>40</v>
          </cell>
        </row>
        <row r="12082">
          <cell r="K12082">
            <v>0.80306765217286036</v>
          </cell>
          <cell r="S12082">
            <v>40</v>
          </cell>
        </row>
        <row r="12083">
          <cell r="K12083">
            <v>0.40209076536088312</v>
          </cell>
          <cell r="S12083">
            <v>40</v>
          </cell>
        </row>
        <row r="12084">
          <cell r="K12084">
            <v>-0.82666461259393798</v>
          </cell>
          <cell r="S12084">
            <v>40</v>
          </cell>
        </row>
        <row r="12085">
          <cell r="K12085">
            <v>-0.27457188454024439</v>
          </cell>
          <cell r="S12085">
            <v>40</v>
          </cell>
        </row>
        <row r="12086">
          <cell r="K12086">
            <v>24.847419444037364</v>
          </cell>
          <cell r="S12086">
            <v>40</v>
          </cell>
        </row>
        <row r="12087">
          <cell r="K12087">
            <v>-0.98005137430524325</v>
          </cell>
          <cell r="S12087">
            <v>40</v>
          </cell>
        </row>
        <row r="12088">
          <cell r="K12088">
            <v>-0.89722280788798059</v>
          </cell>
          <cell r="S12088">
            <v>40</v>
          </cell>
        </row>
        <row r="12089">
          <cell r="K12089">
            <v>611.06197282765618</v>
          </cell>
          <cell r="S12089">
            <v>40</v>
          </cell>
        </row>
        <row r="12090">
          <cell r="K12090">
            <v>551.20528083772854</v>
          </cell>
          <cell r="S12090">
            <v>40</v>
          </cell>
        </row>
        <row r="12091">
          <cell r="K12091">
            <v>549.31402053653471</v>
          </cell>
          <cell r="S12091">
            <v>40</v>
          </cell>
        </row>
        <row r="12092">
          <cell r="K12092">
            <v>514.72002434253636</v>
          </cell>
          <cell r="S12092">
            <v>40</v>
          </cell>
        </row>
        <row r="12093">
          <cell r="K12093">
            <v>359.64030780614979</v>
          </cell>
          <cell r="S12093">
            <v>40</v>
          </cell>
        </row>
        <row r="12094">
          <cell r="K12094">
            <v>355.16919000048347</v>
          </cell>
          <cell r="S12094">
            <v>40</v>
          </cell>
        </row>
        <row r="12095">
          <cell r="K12095">
            <v>9.1604452289583875</v>
          </cell>
          <cell r="S12095">
            <v>40</v>
          </cell>
        </row>
        <row r="12096">
          <cell r="K12096">
            <v>354.9681919545169</v>
          </cell>
          <cell r="S12096">
            <v>40</v>
          </cell>
        </row>
        <row r="12097">
          <cell r="K12097">
            <v>423.49013279407922</v>
          </cell>
          <cell r="S12097">
            <v>40</v>
          </cell>
        </row>
        <row r="12098">
          <cell r="K12098">
            <v>18.046598812521548</v>
          </cell>
          <cell r="S12098">
            <v>40</v>
          </cell>
        </row>
        <row r="12099">
          <cell r="K12099">
            <v>2193.234325589865</v>
          </cell>
          <cell r="S12099">
            <v>40</v>
          </cell>
        </row>
        <row r="12100">
          <cell r="K12100">
            <v>-0.51167434792866939</v>
          </cell>
          <cell r="S12100">
            <v>40</v>
          </cell>
        </row>
        <row r="12101">
          <cell r="K12101">
            <v>0.4551958113451044</v>
          </cell>
          <cell r="S12101">
            <v>40</v>
          </cell>
        </row>
        <row r="12102">
          <cell r="K12102">
            <v>1.0163768614987585</v>
          </cell>
          <cell r="S12102">
            <v>40</v>
          </cell>
        </row>
        <row r="12103">
          <cell r="K12103">
            <v>-0.96612630866145688</v>
          </cell>
          <cell r="S12103">
            <v>40</v>
          </cell>
        </row>
        <row r="12104">
          <cell r="K12104">
            <v>0.12877138883905698</v>
          </cell>
          <cell r="S12104">
            <v>40</v>
          </cell>
        </row>
        <row r="12105">
          <cell r="K12105">
            <v>9.563919291517102E-2</v>
          </cell>
          <cell r="S12105">
            <v>40</v>
          </cell>
        </row>
        <row r="12106">
          <cell r="K12106">
            <v>-6.1266625061686314E-2</v>
          </cell>
          <cell r="S12106">
            <v>40</v>
          </cell>
        </row>
        <row r="12107">
          <cell r="K12107">
            <v>0.42782882394568594</v>
          </cell>
          <cell r="S12107">
            <v>40</v>
          </cell>
        </row>
        <row r="12108">
          <cell r="K12108">
            <v>-0.70582705145716262</v>
          </cell>
          <cell r="S12108">
            <v>40</v>
          </cell>
        </row>
        <row r="12109">
          <cell r="K12109">
            <v>9.3392477802793472E-2</v>
          </cell>
          <cell r="S12109">
            <v>40</v>
          </cell>
        </row>
        <row r="12110">
          <cell r="K12110">
            <v>1331.2992070283494</v>
          </cell>
          <cell r="S12110">
            <v>40</v>
          </cell>
        </row>
        <row r="12111">
          <cell r="K12111">
            <v>21.243379302151034</v>
          </cell>
          <cell r="S12111">
            <v>40</v>
          </cell>
        </row>
        <row r="12112">
          <cell r="K12112">
            <v>-0.36412651041402794</v>
          </cell>
          <cell r="S12112">
            <v>40</v>
          </cell>
        </row>
        <row r="12113">
          <cell r="K12113">
            <v>390.4487219396425</v>
          </cell>
          <cell r="S12113">
            <v>40</v>
          </cell>
        </row>
        <row r="12114">
          <cell r="K12114">
            <v>7223.7124982307168</v>
          </cell>
          <cell r="S12114">
            <v>40</v>
          </cell>
        </row>
        <row r="12115">
          <cell r="K12115">
            <v>21.99109053922837</v>
          </cell>
          <cell r="S12115">
            <v>40</v>
          </cell>
        </row>
        <row r="12116">
          <cell r="K12116">
            <v>6003.2134539199915</v>
          </cell>
          <cell r="S12116">
            <v>40</v>
          </cell>
        </row>
        <row r="12117">
          <cell r="K12117">
            <v>3791.1987923669826</v>
          </cell>
          <cell r="S12117">
            <v>40</v>
          </cell>
        </row>
        <row r="12118">
          <cell r="K12118">
            <v>-0.31101372142584527</v>
          </cell>
          <cell r="S12118">
            <v>40</v>
          </cell>
        </row>
        <row r="12119">
          <cell r="K12119">
            <v>10.634980634721963</v>
          </cell>
          <cell r="S12119">
            <v>40</v>
          </cell>
        </row>
        <row r="12120">
          <cell r="K12120">
            <v>-0.79315561974322868</v>
          </cell>
          <cell r="S12120">
            <v>40</v>
          </cell>
        </row>
        <row r="12121">
          <cell r="K12121">
            <v>-0.50081432134944981</v>
          </cell>
          <cell r="S12121">
            <v>40</v>
          </cell>
        </row>
        <row r="12122">
          <cell r="K12122">
            <v>-8.7468017450789637E-2</v>
          </cell>
          <cell r="S12122">
            <v>40</v>
          </cell>
        </row>
        <row r="12123">
          <cell r="K12123">
            <v>-0.51695128794566092</v>
          </cell>
          <cell r="S12123">
            <v>40</v>
          </cell>
        </row>
        <row r="12124">
          <cell r="K12124">
            <v>7.9147180509380161E-2</v>
          </cell>
          <cell r="S12124">
            <v>40</v>
          </cell>
        </row>
        <row r="12125">
          <cell r="K12125">
            <v>0.47546643292134977</v>
          </cell>
          <cell r="S12125">
            <v>40</v>
          </cell>
        </row>
        <row r="12126">
          <cell r="K12126">
            <v>0.24533681852331568</v>
          </cell>
          <cell r="S12126">
            <v>40</v>
          </cell>
        </row>
        <row r="12127">
          <cell r="K12127">
            <v>1.0058122277825767</v>
          </cell>
          <cell r="S12127">
            <v>40</v>
          </cell>
        </row>
        <row r="12128">
          <cell r="K12128">
            <v>0.19514510235430485</v>
          </cell>
          <cell r="S12128">
            <v>40</v>
          </cell>
        </row>
        <row r="12129">
          <cell r="K12129">
            <v>0.33251131178797655</v>
          </cell>
          <cell r="S12129">
            <v>40</v>
          </cell>
        </row>
        <row r="12130">
          <cell r="K12130">
            <v>-6.9625052835958295E-2</v>
          </cell>
          <cell r="S12130">
            <v>40</v>
          </cell>
        </row>
        <row r="12131">
          <cell r="K12131">
            <v>-0.22793361708655763</v>
          </cell>
          <cell r="S12131">
            <v>40</v>
          </cell>
        </row>
        <row r="12132">
          <cell r="K12132">
            <v>-0.75003197918505915</v>
          </cell>
          <cell r="S12132">
            <v>40</v>
          </cell>
        </row>
        <row r="12133">
          <cell r="K12133">
            <v>0.143420163008322</v>
          </cell>
          <cell r="S12133">
            <v>40</v>
          </cell>
        </row>
        <row r="12134">
          <cell r="K12134">
            <v>6.7625721517636822E-2</v>
          </cell>
          <cell r="S12134">
            <v>40</v>
          </cell>
        </row>
        <row r="12135">
          <cell r="K12135">
            <v>-9.7357655665452764E-3</v>
          </cell>
          <cell r="S12135">
            <v>40</v>
          </cell>
        </row>
        <row r="12136">
          <cell r="K12136">
            <v>-2.1849410433604895E-2</v>
          </cell>
          <cell r="S12136">
            <v>40</v>
          </cell>
        </row>
        <row r="12137">
          <cell r="K12137">
            <v>0.44536040696950391</v>
          </cell>
          <cell r="S12137">
            <v>40</v>
          </cell>
        </row>
        <row r="12138">
          <cell r="K12138">
            <v>2.250925461171549</v>
          </cell>
          <cell r="S12138">
            <v>40</v>
          </cell>
        </row>
        <row r="12139">
          <cell r="K12139">
            <v>-0.70942313946665447</v>
          </cell>
          <cell r="S12139">
            <v>40</v>
          </cell>
        </row>
        <row r="12140">
          <cell r="K12140">
            <v>2.7135019320281186</v>
          </cell>
          <cell r="S12140">
            <v>40</v>
          </cell>
        </row>
        <row r="12141">
          <cell r="K12141">
            <v>0.1332568457977798</v>
          </cell>
          <cell r="S12141">
            <v>40</v>
          </cell>
        </row>
        <row r="12142">
          <cell r="K12142">
            <v>-0.9505146291367681</v>
          </cell>
          <cell r="S12142">
            <v>40</v>
          </cell>
        </row>
        <row r="12143">
          <cell r="K12143">
            <v>10.937036347320472</v>
          </cell>
          <cell r="S12143">
            <v>40</v>
          </cell>
        </row>
        <row r="12144">
          <cell r="K12144">
            <v>0.61899063159964074</v>
          </cell>
          <cell r="S12144">
            <v>40</v>
          </cell>
        </row>
        <row r="12145">
          <cell r="K12145">
            <v>1001.2759550191581</v>
          </cell>
          <cell r="S12145">
            <v>40</v>
          </cell>
        </row>
        <row r="12146">
          <cell r="K12146">
            <v>1.4444136626380355</v>
          </cell>
          <cell r="S12146">
            <v>40</v>
          </cell>
        </row>
        <row r="12147">
          <cell r="K12147">
            <v>36.734367992408671</v>
          </cell>
          <cell r="S12147">
            <v>40</v>
          </cell>
        </row>
        <row r="12148">
          <cell r="K12148">
            <v>-1.7756336562683166</v>
          </cell>
          <cell r="S12148">
            <v>40</v>
          </cell>
        </row>
        <row r="12149">
          <cell r="K12149">
            <v>10.325059303669404</v>
          </cell>
          <cell r="S12149">
            <v>40</v>
          </cell>
        </row>
        <row r="12150">
          <cell r="K12150">
            <v>3.4304885750039955</v>
          </cell>
          <cell r="S12150">
            <v>40</v>
          </cell>
        </row>
        <row r="12151">
          <cell r="K12151">
            <v>463.58789685797763</v>
          </cell>
          <cell r="S12151">
            <v>40</v>
          </cell>
        </row>
        <row r="12152">
          <cell r="K12152">
            <v>2.3515633995306811</v>
          </cell>
          <cell r="S12152">
            <v>40</v>
          </cell>
        </row>
        <row r="12153">
          <cell r="K12153">
            <v>-0.21829416541921479</v>
          </cell>
          <cell r="S12153">
            <v>40</v>
          </cell>
        </row>
        <row r="12154">
          <cell r="K12154">
            <v>-1.6659461777001556</v>
          </cell>
          <cell r="S12154">
            <v>40</v>
          </cell>
        </row>
        <row r="12155">
          <cell r="K12155">
            <v>6570.6125314162246</v>
          </cell>
          <cell r="S12155">
            <v>40</v>
          </cell>
        </row>
        <row r="12156">
          <cell r="K12156">
            <v>0.64727151261227878</v>
          </cell>
          <cell r="S12156">
            <v>40</v>
          </cell>
        </row>
        <row r="12157">
          <cell r="K12157">
            <v>14.588248061710123</v>
          </cell>
          <cell r="S12157">
            <v>40</v>
          </cell>
        </row>
        <row r="12158">
          <cell r="K12158">
            <v>-1.5612784596131415</v>
          </cell>
          <cell r="S12158">
            <v>40</v>
          </cell>
        </row>
        <row r="12159">
          <cell r="K12159">
            <v>-0.25420468674008601</v>
          </cell>
          <cell r="S12159">
            <v>40</v>
          </cell>
        </row>
        <row r="12160">
          <cell r="K12160">
            <v>-1.319305016754708</v>
          </cell>
          <cell r="S12160">
            <v>40</v>
          </cell>
        </row>
        <row r="12161">
          <cell r="K12161">
            <v>1.5848359748606562</v>
          </cell>
          <cell r="S12161">
            <v>40</v>
          </cell>
        </row>
        <row r="12162">
          <cell r="K12162">
            <v>-1.5085089108489238</v>
          </cell>
          <cell r="S12162">
            <v>40</v>
          </cell>
        </row>
        <row r="12163">
          <cell r="K12163">
            <v>0.71679803868188385</v>
          </cell>
          <cell r="S12163">
            <v>40</v>
          </cell>
        </row>
        <row r="12164">
          <cell r="K12164">
            <v>0.47302949385224108</v>
          </cell>
          <cell r="S12164">
            <v>40</v>
          </cell>
        </row>
        <row r="12165">
          <cell r="K12165">
            <v>0.92289355656198613</v>
          </cell>
          <cell r="S12165">
            <v>40</v>
          </cell>
        </row>
        <row r="12166">
          <cell r="K12166">
            <v>0.4981006438240142</v>
          </cell>
          <cell r="S12166">
            <v>40</v>
          </cell>
        </row>
        <row r="12167">
          <cell r="K12167">
            <v>0.36361324144498802</v>
          </cell>
          <cell r="S12167">
            <v>40</v>
          </cell>
        </row>
        <row r="12168">
          <cell r="K12168">
            <v>0.29196856135889199</v>
          </cell>
          <cell r="S12168">
            <v>40</v>
          </cell>
        </row>
        <row r="12169">
          <cell r="K12169">
            <v>0.2330698794630657</v>
          </cell>
          <cell r="S12169">
            <v>40</v>
          </cell>
        </row>
        <row r="12170">
          <cell r="K12170">
            <v>-0.97573432160854578</v>
          </cell>
          <cell r="S12170">
            <v>40</v>
          </cell>
        </row>
        <row r="12171">
          <cell r="K12171">
            <v>6.7487823755384957</v>
          </cell>
          <cell r="S12171">
            <v>40</v>
          </cell>
        </row>
        <row r="12172">
          <cell r="K12172">
            <v>-0.12357217572345316</v>
          </cell>
          <cell r="S12172">
            <v>40</v>
          </cell>
        </row>
        <row r="12173">
          <cell r="K12173">
            <v>2.0706624531709168</v>
          </cell>
          <cell r="S12173">
            <v>40</v>
          </cell>
        </row>
        <row r="12174">
          <cell r="K12174">
            <v>661.24276443704537</v>
          </cell>
          <cell r="S12174">
            <v>40</v>
          </cell>
        </row>
        <row r="12175">
          <cell r="K12175">
            <v>-1.2955496568467411</v>
          </cell>
          <cell r="S12175">
            <v>40</v>
          </cell>
        </row>
        <row r="12176">
          <cell r="K12176">
            <v>0.61016191664411057</v>
          </cell>
          <cell r="S12176">
            <v>40</v>
          </cell>
        </row>
        <row r="12177">
          <cell r="K12177">
            <v>0.24502361697100408</v>
          </cell>
          <cell r="S12177">
            <v>40</v>
          </cell>
        </row>
        <row r="12178">
          <cell r="K12178">
            <v>-0.79804425682155034</v>
          </cell>
          <cell r="S12178">
            <v>40</v>
          </cell>
        </row>
        <row r="12179">
          <cell r="K12179">
            <v>4.1789917424826288E-2</v>
          </cell>
          <cell r="S12179">
            <v>40</v>
          </cell>
        </row>
        <row r="12180">
          <cell r="K12180">
            <v>-0.90233452256378199</v>
          </cell>
          <cell r="S12180">
            <v>40</v>
          </cell>
        </row>
        <row r="12181">
          <cell r="K12181">
            <v>-0.77985585082145481</v>
          </cell>
          <cell r="S12181">
            <v>40</v>
          </cell>
        </row>
        <row r="12182">
          <cell r="K12182">
            <v>-0.681248578175078</v>
          </cell>
          <cell r="S12182">
            <v>40</v>
          </cell>
        </row>
        <row r="12183">
          <cell r="K12183">
            <v>-0.5859544907643075</v>
          </cell>
          <cell r="S12183">
            <v>40</v>
          </cell>
        </row>
        <row r="12184">
          <cell r="K12184">
            <v>-0.4008298591756051</v>
          </cell>
          <cell r="S12184">
            <v>40</v>
          </cell>
        </row>
        <row r="12185">
          <cell r="K12185">
            <v>0.50673479431860879</v>
          </cell>
          <cell r="S12185">
            <v>40</v>
          </cell>
        </row>
        <row r="12186">
          <cell r="K12186">
            <v>-1.1176716127229508E-2</v>
          </cell>
          <cell r="S12186">
            <v>40</v>
          </cell>
        </row>
        <row r="12187">
          <cell r="K12187">
            <v>-0.52147832043019715</v>
          </cell>
          <cell r="S12187">
            <v>40</v>
          </cell>
        </row>
        <row r="12188">
          <cell r="K12188">
            <v>-0.63235688550199409</v>
          </cell>
          <cell r="S12188">
            <v>40</v>
          </cell>
        </row>
        <row r="12189">
          <cell r="K12189">
            <v>-0.24449710514079465</v>
          </cell>
          <cell r="S12189">
            <v>40</v>
          </cell>
        </row>
        <row r="12190">
          <cell r="K12190">
            <v>-1.1444407897467639</v>
          </cell>
          <cell r="S12190">
            <v>40</v>
          </cell>
        </row>
        <row r="12191">
          <cell r="K12191">
            <v>0.14250902185142417</v>
          </cell>
          <cell r="S12191">
            <v>40</v>
          </cell>
        </row>
        <row r="12192">
          <cell r="K12192">
            <v>-1.1140178052525931</v>
          </cell>
          <cell r="S12192">
            <v>40</v>
          </cell>
        </row>
        <row r="12193">
          <cell r="K12193">
            <v>-1.1239331738985119</v>
          </cell>
          <cell r="S12193">
            <v>40</v>
          </cell>
        </row>
        <row r="12194">
          <cell r="K12194">
            <v>172.04758699945722</v>
          </cell>
          <cell r="S12194">
            <v>40</v>
          </cell>
        </row>
        <row r="12195">
          <cell r="K12195">
            <v>12.025906164026425</v>
          </cell>
          <cell r="S12195">
            <v>40</v>
          </cell>
        </row>
        <row r="12196">
          <cell r="K12196">
            <v>-0.38934800233240269</v>
          </cell>
          <cell r="S12196">
            <v>40</v>
          </cell>
        </row>
        <row r="12197">
          <cell r="K12197">
            <v>141.34338013452552</v>
          </cell>
          <cell r="S12197">
            <v>40</v>
          </cell>
        </row>
        <row r="12198">
          <cell r="K12198">
            <v>14.410939975567613</v>
          </cell>
          <cell r="S12198">
            <v>40</v>
          </cell>
        </row>
        <row r="12199">
          <cell r="K12199">
            <v>-7.8213647310120413E-2</v>
          </cell>
          <cell r="S12199">
            <v>40</v>
          </cell>
        </row>
        <row r="12200">
          <cell r="K12200">
            <v>17.721146529781656</v>
          </cell>
          <cell r="S12200">
            <v>40</v>
          </cell>
        </row>
        <row r="12201">
          <cell r="K12201">
            <v>192.34988572473509</v>
          </cell>
          <cell r="S12201">
            <v>40</v>
          </cell>
        </row>
        <row r="12202">
          <cell r="K12202">
            <v>-2.6249495371569145</v>
          </cell>
          <cell r="S12202">
            <v>40</v>
          </cell>
        </row>
        <row r="12203">
          <cell r="K12203">
            <v>8.2896518118511988</v>
          </cell>
          <cell r="S12203">
            <v>40</v>
          </cell>
        </row>
        <row r="12204">
          <cell r="K12204">
            <v>-0.3582527198579788</v>
          </cell>
          <cell r="S12204">
            <v>40</v>
          </cell>
        </row>
        <row r="12205">
          <cell r="K12205">
            <v>-0.42417863398220446</v>
          </cell>
          <cell r="S12205">
            <v>40</v>
          </cell>
        </row>
        <row r="12206">
          <cell r="K12206">
            <v>9.7543331066510863E-2</v>
          </cell>
          <cell r="S12206">
            <v>40</v>
          </cell>
        </row>
        <row r="12207">
          <cell r="K12207">
            <v>-0.26238816625264461</v>
          </cell>
          <cell r="S12207">
            <v>40</v>
          </cell>
        </row>
        <row r="12208">
          <cell r="K12208">
            <v>8.8161605697889264E-2</v>
          </cell>
          <cell r="S12208">
            <v>40</v>
          </cell>
        </row>
        <row r="12209">
          <cell r="K12209">
            <v>-2.0765348788087432E-2</v>
          </cell>
          <cell r="S12209">
            <v>40</v>
          </cell>
        </row>
        <row r="12210">
          <cell r="K12210">
            <v>-0.16199074563894211</v>
          </cell>
          <cell r="S12210">
            <v>40</v>
          </cell>
        </row>
        <row r="12211">
          <cell r="K12211">
            <v>-0.20621139715768899</v>
          </cell>
          <cell r="S12211">
            <v>40</v>
          </cell>
        </row>
        <row r="12212">
          <cell r="K12212">
            <v>-0.78315611994930678</v>
          </cell>
          <cell r="S12212">
            <v>40</v>
          </cell>
        </row>
        <row r="12213">
          <cell r="K12213">
            <v>-0.22072852081463029</v>
          </cell>
          <cell r="S12213">
            <v>40</v>
          </cell>
        </row>
        <row r="12214">
          <cell r="K12214">
            <v>-0.7499853056944954</v>
          </cell>
          <cell r="S12214">
            <v>40</v>
          </cell>
        </row>
        <row r="12215">
          <cell r="K12215">
            <v>3.5889708101271607</v>
          </cell>
          <cell r="S12215">
            <v>40</v>
          </cell>
        </row>
        <row r="12216">
          <cell r="K12216">
            <v>-0.11700967703278459</v>
          </cell>
          <cell r="S12216">
            <v>40</v>
          </cell>
        </row>
        <row r="12217">
          <cell r="K12217">
            <v>91.223614029220585</v>
          </cell>
          <cell r="S12217">
            <v>40</v>
          </cell>
        </row>
        <row r="12218">
          <cell r="K12218">
            <v>7.3498144310697491</v>
          </cell>
          <cell r="S12218">
            <v>40</v>
          </cell>
        </row>
        <row r="12219">
          <cell r="K12219">
            <v>-5.5935688910645716E-2</v>
          </cell>
          <cell r="S12219">
            <v>40</v>
          </cell>
        </row>
        <row r="12220">
          <cell r="K12220">
            <v>-1.1064848374372125</v>
          </cell>
          <cell r="S12220">
            <v>40</v>
          </cell>
        </row>
        <row r="12221">
          <cell r="K12221">
            <v>13.928948717238738</v>
          </cell>
          <cell r="S12221">
            <v>40</v>
          </cell>
        </row>
        <row r="12222">
          <cell r="K12222">
            <v>-9.0165629463645341E-2</v>
          </cell>
          <cell r="S12222">
            <v>40</v>
          </cell>
        </row>
        <row r="12223">
          <cell r="K12223">
            <v>-1.7245206118600307</v>
          </cell>
          <cell r="S12223">
            <v>40</v>
          </cell>
        </row>
        <row r="12224">
          <cell r="K12224">
            <v>10.952096720726983</v>
          </cell>
          <cell r="S12224">
            <v>40</v>
          </cell>
        </row>
        <row r="12225">
          <cell r="K12225">
            <v>-0.40545741027882209</v>
          </cell>
          <cell r="S12225">
            <v>40</v>
          </cell>
        </row>
        <row r="12226">
          <cell r="K12226">
            <v>-0.4343711013419887</v>
          </cell>
          <cell r="S12226">
            <v>40</v>
          </cell>
        </row>
        <row r="12227">
          <cell r="K12227">
            <v>0.93313687454489103</v>
          </cell>
          <cell r="S12227">
            <v>40</v>
          </cell>
        </row>
        <row r="12228">
          <cell r="K12228">
            <v>0.26399296213537354</v>
          </cell>
          <cell r="S12228">
            <v>40</v>
          </cell>
        </row>
        <row r="12229">
          <cell r="K12229">
            <v>-7.6870901794517027E-2</v>
          </cell>
          <cell r="S12229">
            <v>40</v>
          </cell>
        </row>
        <row r="12230">
          <cell r="K12230">
            <v>-0.71197596466454194</v>
          </cell>
          <cell r="S12230">
            <v>40</v>
          </cell>
        </row>
        <row r="12231">
          <cell r="K12231">
            <v>-0.5786872774200571</v>
          </cell>
          <cell r="S12231">
            <v>40</v>
          </cell>
        </row>
        <row r="12232">
          <cell r="K12232">
            <v>-0.5064476975152461</v>
          </cell>
          <cell r="S12232">
            <v>40</v>
          </cell>
        </row>
        <row r="12233">
          <cell r="K12233">
            <v>-0.80655486166880752</v>
          </cell>
          <cell r="S12233">
            <v>40</v>
          </cell>
        </row>
        <row r="12234">
          <cell r="K12234">
            <v>-0.29756096231524981</v>
          </cell>
          <cell r="S12234">
            <v>40</v>
          </cell>
        </row>
        <row r="12235">
          <cell r="K12235">
            <v>-0.8396113245280199</v>
          </cell>
          <cell r="S12235">
            <v>40</v>
          </cell>
        </row>
        <row r="12236">
          <cell r="K12236">
            <v>167.15330252622229</v>
          </cell>
          <cell r="S12236">
            <v>40</v>
          </cell>
        </row>
        <row r="12237">
          <cell r="K12237">
            <v>141.20449716754547</v>
          </cell>
          <cell r="S12237">
            <v>40</v>
          </cell>
        </row>
        <row r="12238">
          <cell r="K12238">
            <v>7.491353461624251</v>
          </cell>
          <cell r="S12238">
            <v>40</v>
          </cell>
        </row>
        <row r="12239">
          <cell r="K12239">
            <v>166.74738186203339</v>
          </cell>
          <cell r="S12239">
            <v>40</v>
          </cell>
        </row>
        <row r="12240">
          <cell r="K12240">
            <v>117.44134235592489</v>
          </cell>
          <cell r="S12240">
            <v>40</v>
          </cell>
        </row>
        <row r="12241">
          <cell r="K12241">
            <v>110.29112497059786</v>
          </cell>
          <cell r="S12241">
            <v>40</v>
          </cell>
        </row>
        <row r="12242">
          <cell r="K12242">
            <v>122.06791456230128</v>
          </cell>
          <cell r="S12242">
            <v>40</v>
          </cell>
        </row>
        <row r="12243">
          <cell r="K12243">
            <v>-1.6506116289160422</v>
          </cell>
          <cell r="S12243">
            <v>40</v>
          </cell>
        </row>
        <row r="12244">
          <cell r="K12244">
            <v>-1.7646478049333654</v>
          </cell>
          <cell r="S12244">
            <v>40</v>
          </cell>
        </row>
        <row r="12245">
          <cell r="K12245">
            <v>39.81009701141808</v>
          </cell>
          <cell r="S12245">
            <v>40</v>
          </cell>
        </row>
        <row r="12246">
          <cell r="K12246">
            <v>51.9988820689778</v>
          </cell>
          <cell r="S12246">
            <v>40</v>
          </cell>
        </row>
        <row r="12247">
          <cell r="K12247">
            <v>-0.54759090646708808</v>
          </cell>
          <cell r="S12247">
            <v>40</v>
          </cell>
        </row>
        <row r="12248">
          <cell r="K12248">
            <v>0.68391058907142888</v>
          </cell>
          <cell r="S12248">
            <v>40</v>
          </cell>
        </row>
        <row r="12249">
          <cell r="K12249">
            <v>0.83569327155697648</v>
          </cell>
          <cell r="S12249">
            <v>40</v>
          </cell>
        </row>
        <row r="12250">
          <cell r="K12250">
            <v>0.24753777413947725</v>
          </cell>
          <cell r="S12250">
            <v>40</v>
          </cell>
        </row>
        <row r="12251">
          <cell r="K12251">
            <v>-5.870445403389106E-2</v>
          </cell>
          <cell r="S12251">
            <v>40</v>
          </cell>
        </row>
        <row r="12252">
          <cell r="K12252">
            <v>-0.77499195666480847</v>
          </cell>
          <cell r="S12252">
            <v>40</v>
          </cell>
        </row>
        <row r="12253">
          <cell r="K12253">
            <v>-0.414959932500722</v>
          </cell>
          <cell r="S12253">
            <v>40</v>
          </cell>
        </row>
        <row r="12254">
          <cell r="K12254">
            <v>-0.95279181026232485</v>
          </cell>
          <cell r="S12254">
            <v>40</v>
          </cell>
        </row>
        <row r="12255">
          <cell r="K12255">
            <v>-0.91808872044088974</v>
          </cell>
          <cell r="S12255">
            <v>40</v>
          </cell>
        </row>
        <row r="12256">
          <cell r="K12256">
            <v>-0.360714380737578</v>
          </cell>
          <cell r="S12256">
            <v>40</v>
          </cell>
        </row>
        <row r="12257">
          <cell r="K12257">
            <v>1089.708940315722</v>
          </cell>
          <cell r="S12257">
            <v>40</v>
          </cell>
        </row>
        <row r="12258">
          <cell r="K12258">
            <v>1067.618713173284</v>
          </cell>
          <cell r="S12258">
            <v>40</v>
          </cell>
        </row>
        <row r="12259">
          <cell r="K12259">
            <v>1279.1948758878757</v>
          </cell>
          <cell r="S12259">
            <v>40</v>
          </cell>
        </row>
        <row r="12260">
          <cell r="K12260">
            <v>866.6128520908992</v>
          </cell>
          <cell r="S12260">
            <v>40</v>
          </cell>
        </row>
        <row r="12261">
          <cell r="K12261">
            <v>621.74120011402022</v>
          </cell>
          <cell r="S12261">
            <v>40</v>
          </cell>
        </row>
        <row r="12262">
          <cell r="K12262">
            <v>27.404885319137783</v>
          </cell>
          <cell r="S12262">
            <v>40</v>
          </cell>
        </row>
        <row r="12263">
          <cell r="K12263">
            <v>493.68309341277376</v>
          </cell>
          <cell r="S12263">
            <v>40</v>
          </cell>
        </row>
        <row r="12264">
          <cell r="K12264">
            <v>641.42926662243508</v>
          </cell>
          <cell r="S12264">
            <v>40</v>
          </cell>
        </row>
        <row r="12265">
          <cell r="K12265">
            <v>-0.15580058094136837</v>
          </cell>
          <cell r="S12265">
            <v>40</v>
          </cell>
        </row>
        <row r="12266">
          <cell r="K12266">
            <v>23.493833875752841</v>
          </cell>
          <cell r="S12266">
            <v>40</v>
          </cell>
        </row>
        <row r="12267">
          <cell r="K12267">
            <v>-0.4930243004847113</v>
          </cell>
          <cell r="S12267">
            <v>40</v>
          </cell>
        </row>
        <row r="12268">
          <cell r="K12268">
            <v>-0.43757510129443417</v>
          </cell>
          <cell r="S12268">
            <v>40</v>
          </cell>
        </row>
        <row r="12269">
          <cell r="K12269">
            <v>0.91767474527326787</v>
          </cell>
          <cell r="S12269">
            <v>40</v>
          </cell>
        </row>
        <row r="12270">
          <cell r="K12270">
            <v>0.38076600226522683</v>
          </cell>
          <cell r="S12270">
            <v>40</v>
          </cell>
        </row>
        <row r="12271">
          <cell r="K12271">
            <v>0.11701194313052878</v>
          </cell>
          <cell r="S12271">
            <v>40</v>
          </cell>
        </row>
        <row r="12272">
          <cell r="K12272">
            <v>6.7467898455505189E-3</v>
          </cell>
          <cell r="S12272">
            <v>40</v>
          </cell>
        </row>
        <row r="12273">
          <cell r="K12273">
            <v>3.6012630046804064E-2</v>
          </cell>
          <cell r="S12273">
            <v>40</v>
          </cell>
        </row>
        <row r="12274">
          <cell r="K12274">
            <v>-0.90438537498349048</v>
          </cell>
          <cell r="S12274">
            <v>40</v>
          </cell>
        </row>
        <row r="12275">
          <cell r="K12275">
            <v>-0.76089424279552809</v>
          </cell>
          <cell r="S12275">
            <v>40</v>
          </cell>
        </row>
        <row r="12276">
          <cell r="K12276">
            <v>5.275120040491546E-2</v>
          </cell>
          <cell r="S12276">
            <v>40</v>
          </cell>
        </row>
        <row r="12277">
          <cell r="K12277">
            <v>-0.41987863201710907</v>
          </cell>
          <cell r="S12277">
            <v>40</v>
          </cell>
        </row>
        <row r="12278">
          <cell r="K12278">
            <v>18.796044667406562</v>
          </cell>
          <cell r="S12278">
            <v>40</v>
          </cell>
        </row>
        <row r="12279">
          <cell r="K12279">
            <v>26.296038791343875</v>
          </cell>
          <cell r="S12279">
            <v>40</v>
          </cell>
        </row>
        <row r="12280">
          <cell r="K12280">
            <v>-0.33710764298338985</v>
          </cell>
          <cell r="S12280">
            <v>40</v>
          </cell>
        </row>
        <row r="12281">
          <cell r="K12281">
            <v>-0.18689134855466913</v>
          </cell>
          <cell r="S12281">
            <v>40</v>
          </cell>
        </row>
        <row r="12282">
          <cell r="K12282">
            <v>-0.19856327004175869</v>
          </cell>
          <cell r="S12282">
            <v>40</v>
          </cell>
        </row>
        <row r="12283">
          <cell r="K12283">
            <v>0.29306808933038536</v>
          </cell>
          <cell r="S12283">
            <v>40</v>
          </cell>
        </row>
        <row r="12284">
          <cell r="K12284">
            <v>570.50180688756041</v>
          </cell>
          <cell r="S12284">
            <v>40</v>
          </cell>
        </row>
        <row r="12285">
          <cell r="K12285">
            <v>-0.23866507093643724</v>
          </cell>
          <cell r="S12285">
            <v>40</v>
          </cell>
        </row>
        <row r="12286">
          <cell r="K12286">
            <v>-1.0055685832586465</v>
          </cell>
          <cell r="S12286">
            <v>40</v>
          </cell>
        </row>
        <row r="12287">
          <cell r="K12287">
            <v>275.18703093331465</v>
          </cell>
          <cell r="S12287">
            <v>40</v>
          </cell>
        </row>
        <row r="12288">
          <cell r="K12288">
            <v>-0.22911104418289774</v>
          </cell>
          <cell r="S12288">
            <v>40</v>
          </cell>
        </row>
        <row r="12289">
          <cell r="K12289">
            <v>-0.49988092832159997</v>
          </cell>
          <cell r="S12289">
            <v>40</v>
          </cell>
        </row>
        <row r="12290">
          <cell r="K12290">
            <v>-0.76477099551562278</v>
          </cell>
          <cell r="S12290">
            <v>40</v>
          </cell>
        </row>
        <row r="12291">
          <cell r="K12291">
            <v>-0.44265314407217238</v>
          </cell>
          <cell r="S12291">
            <v>40</v>
          </cell>
        </row>
        <row r="12292">
          <cell r="K12292">
            <v>-0.27307517883452759</v>
          </cell>
          <cell r="S12292">
            <v>40</v>
          </cell>
        </row>
        <row r="12293">
          <cell r="K12293">
            <v>0.89328627757578782</v>
          </cell>
          <cell r="S12293">
            <v>40</v>
          </cell>
        </row>
        <row r="12294">
          <cell r="K12294">
            <v>1.4082300489272942E-2</v>
          </cell>
          <cell r="S12294">
            <v>40</v>
          </cell>
        </row>
        <row r="12295">
          <cell r="K12295">
            <v>0.48965915368565949</v>
          </cell>
          <cell r="S12295">
            <v>40</v>
          </cell>
        </row>
        <row r="12296">
          <cell r="K12296">
            <v>0.30198908043921419</v>
          </cell>
          <cell r="S12296">
            <v>40</v>
          </cell>
        </row>
        <row r="12297">
          <cell r="K12297">
            <v>0.20384171271421883</v>
          </cell>
          <cell r="S12297">
            <v>40</v>
          </cell>
        </row>
        <row r="12298">
          <cell r="K12298">
            <v>-0.25600420838990257</v>
          </cell>
          <cell r="S12298">
            <v>40</v>
          </cell>
        </row>
        <row r="12299">
          <cell r="K12299">
            <v>0.10964100823437438</v>
          </cell>
          <cell r="S12299">
            <v>40</v>
          </cell>
        </row>
        <row r="12300">
          <cell r="K12300">
            <v>-2.2339781446774062E-2</v>
          </cell>
          <cell r="S12300">
            <v>40</v>
          </cell>
        </row>
        <row r="12301">
          <cell r="K12301">
            <v>9.9239881914506708E-2</v>
          </cell>
          <cell r="S12301">
            <v>40</v>
          </cell>
        </row>
        <row r="12302">
          <cell r="K12302">
            <v>8.6941610815631145E-3</v>
          </cell>
          <cell r="S12302">
            <v>40</v>
          </cell>
        </row>
        <row r="12303">
          <cell r="K12303">
            <v>-0.17660683743717018</v>
          </cell>
          <cell r="S12303">
            <v>40</v>
          </cell>
        </row>
        <row r="12304">
          <cell r="K12304">
            <v>-0.492482570736958</v>
          </cell>
          <cell r="S12304">
            <v>40</v>
          </cell>
        </row>
        <row r="12305">
          <cell r="K12305">
            <v>-0.76438613946035261</v>
          </cell>
          <cell r="S12305">
            <v>40</v>
          </cell>
        </row>
        <row r="12306">
          <cell r="K12306">
            <v>3.0801939978783168</v>
          </cell>
          <cell r="S12306">
            <v>40</v>
          </cell>
        </row>
        <row r="12307">
          <cell r="K12307">
            <v>8.4170769082644176E-2</v>
          </cell>
          <cell r="S12307">
            <v>40</v>
          </cell>
        </row>
        <row r="12308">
          <cell r="K12308">
            <v>-1.0074557145966199</v>
          </cell>
          <cell r="S12308">
            <v>40</v>
          </cell>
        </row>
        <row r="12309">
          <cell r="K12309">
            <v>-0.25216236687384186</v>
          </cell>
          <cell r="S12309">
            <v>40</v>
          </cell>
        </row>
        <row r="12310">
          <cell r="K12310">
            <v>-0.74968783507470194</v>
          </cell>
          <cell r="S12310">
            <v>40</v>
          </cell>
        </row>
        <row r="12311">
          <cell r="K12311">
            <v>11.071281445610163</v>
          </cell>
          <cell r="S12311">
            <v>40</v>
          </cell>
        </row>
        <row r="12312">
          <cell r="K12312">
            <v>2.2363903936110853E-2</v>
          </cell>
          <cell r="S12312">
            <v>40</v>
          </cell>
        </row>
        <row r="12313">
          <cell r="K12313">
            <v>-0.30215611706758611</v>
          </cell>
          <cell r="S12313">
            <v>40</v>
          </cell>
        </row>
        <row r="12314">
          <cell r="K12314">
            <v>1.2786461877289628</v>
          </cell>
          <cell r="S12314">
            <v>40</v>
          </cell>
        </row>
        <row r="12315">
          <cell r="K12315">
            <v>-0.33462675399249819</v>
          </cell>
          <cell r="S12315">
            <v>40</v>
          </cell>
        </row>
        <row r="12316">
          <cell r="K12316">
            <v>0.51205406136862419</v>
          </cell>
          <cell r="S12316">
            <v>40</v>
          </cell>
        </row>
        <row r="12317">
          <cell r="K12317">
            <v>11.543453566629772</v>
          </cell>
          <cell r="S12317">
            <v>40</v>
          </cell>
        </row>
        <row r="12318">
          <cell r="K12318">
            <v>0.52442678077197757</v>
          </cell>
          <cell r="S12318">
            <v>40</v>
          </cell>
        </row>
        <row r="12319">
          <cell r="K12319">
            <v>294.33943019060769</v>
          </cell>
          <cell r="S12319">
            <v>40</v>
          </cell>
        </row>
        <row r="12320">
          <cell r="K12320">
            <v>-1.8070502576168028</v>
          </cell>
          <cell r="S12320">
            <v>40</v>
          </cell>
        </row>
        <row r="12321">
          <cell r="K12321">
            <v>74.911777716551541</v>
          </cell>
          <cell r="S12321">
            <v>40</v>
          </cell>
        </row>
        <row r="12322">
          <cell r="K12322">
            <v>-1.401703447494214</v>
          </cell>
          <cell r="S12322">
            <v>40</v>
          </cell>
        </row>
        <row r="12323">
          <cell r="K12323">
            <v>13.127007160860082</v>
          </cell>
          <cell r="S12323">
            <v>40</v>
          </cell>
        </row>
        <row r="12324">
          <cell r="K12324">
            <v>-1.8245853003741943</v>
          </cell>
          <cell r="S12324">
            <v>40</v>
          </cell>
        </row>
        <row r="12325">
          <cell r="K12325">
            <v>13958.742060293051</v>
          </cell>
          <cell r="S12325">
            <v>40</v>
          </cell>
        </row>
        <row r="12326">
          <cell r="K12326">
            <v>-1.3853113947451161</v>
          </cell>
          <cell r="S12326">
            <v>40</v>
          </cell>
        </row>
        <row r="12327">
          <cell r="K12327">
            <v>0.52655180103218191</v>
          </cell>
          <cell r="S12327">
            <v>40</v>
          </cell>
        </row>
        <row r="12328">
          <cell r="K12328">
            <v>0.40763385175024203</v>
          </cell>
          <cell r="S12328">
            <v>40</v>
          </cell>
        </row>
        <row r="12329">
          <cell r="K12329">
            <v>0.31498174020441821</v>
          </cell>
          <cell r="S12329">
            <v>40</v>
          </cell>
        </row>
        <row r="12330">
          <cell r="K12330">
            <v>-1.7008734741270226</v>
          </cell>
          <cell r="S12330">
            <v>40</v>
          </cell>
        </row>
        <row r="12331">
          <cell r="K12331">
            <v>-0.53912096762883033</v>
          </cell>
          <cell r="S12331">
            <v>40</v>
          </cell>
        </row>
        <row r="12332">
          <cell r="K12332">
            <v>0.86541176899569305</v>
          </cell>
          <cell r="S12332">
            <v>40</v>
          </cell>
        </row>
        <row r="12333">
          <cell r="K12333">
            <v>0.92787437035190212</v>
          </cell>
          <cell r="S12333">
            <v>40</v>
          </cell>
        </row>
        <row r="12334">
          <cell r="K12334">
            <v>8.3156367056678879E-2</v>
          </cell>
          <cell r="S12334">
            <v>40</v>
          </cell>
        </row>
        <row r="12335">
          <cell r="K12335">
            <v>0.1964827825364332</v>
          </cell>
          <cell r="S12335">
            <v>40</v>
          </cell>
        </row>
        <row r="12336">
          <cell r="K12336">
            <v>0.15422113302899049</v>
          </cell>
          <cell r="S12336">
            <v>40</v>
          </cell>
        </row>
        <row r="12337">
          <cell r="K12337">
            <v>0.14143309439046001</v>
          </cell>
          <cell r="S12337">
            <v>40</v>
          </cell>
        </row>
        <row r="12338">
          <cell r="K12338">
            <v>1.141270431697293</v>
          </cell>
          <cell r="S12338">
            <v>40</v>
          </cell>
        </row>
        <row r="12339">
          <cell r="K12339">
            <v>0.18973877729735689</v>
          </cell>
          <cell r="S12339">
            <v>40</v>
          </cell>
        </row>
        <row r="12340">
          <cell r="K12340">
            <v>0.28551370149103689</v>
          </cell>
          <cell r="S12340">
            <v>40</v>
          </cell>
        </row>
        <row r="12341">
          <cell r="K12341">
            <v>0.41701678524003855</v>
          </cell>
          <cell r="S12341">
            <v>40</v>
          </cell>
        </row>
        <row r="12342">
          <cell r="K12342">
            <v>3.8313180351104905</v>
          </cell>
          <cell r="S12342">
            <v>40</v>
          </cell>
        </row>
        <row r="12343">
          <cell r="K12343">
            <v>-1.7165342513887858</v>
          </cell>
          <cell r="S12343">
            <v>40</v>
          </cell>
        </row>
        <row r="12344">
          <cell r="K12344">
            <v>-1.7404714990797898</v>
          </cell>
          <cell r="S12344">
            <v>40</v>
          </cell>
        </row>
        <row r="12345">
          <cell r="K12345">
            <v>-0.78231071982716349</v>
          </cell>
          <cell r="S12345">
            <v>40</v>
          </cell>
        </row>
        <row r="12346">
          <cell r="K12346">
            <v>-0.731880757638116</v>
          </cell>
          <cell r="S12346">
            <v>40</v>
          </cell>
        </row>
        <row r="12347">
          <cell r="K12347">
            <v>-0.87479596042188035</v>
          </cell>
          <cell r="S12347">
            <v>40</v>
          </cell>
        </row>
        <row r="12348">
          <cell r="K12348">
            <v>-0.80135559167914416</v>
          </cell>
          <cell r="S12348">
            <v>40</v>
          </cell>
        </row>
        <row r="12349">
          <cell r="K12349">
            <v>-4.258231059019963E-2</v>
          </cell>
          <cell r="S12349">
            <v>40</v>
          </cell>
        </row>
        <row r="12350">
          <cell r="K12350">
            <v>-0.58785814954179993</v>
          </cell>
          <cell r="S12350">
            <v>40</v>
          </cell>
        </row>
        <row r="12351">
          <cell r="K12351">
            <v>-0.41053260239928263</v>
          </cell>
          <cell r="S12351">
            <v>40</v>
          </cell>
        </row>
        <row r="12352">
          <cell r="K12352">
            <v>-0.36901172779635039</v>
          </cell>
          <cell r="S12352">
            <v>40</v>
          </cell>
        </row>
        <row r="12353">
          <cell r="K12353">
            <v>-2.130027732423629E-2</v>
          </cell>
          <cell r="S12353">
            <v>40</v>
          </cell>
        </row>
        <row r="12354">
          <cell r="K12354">
            <v>-0.67636968874600678</v>
          </cell>
          <cell r="S12354">
            <v>40</v>
          </cell>
        </row>
        <row r="12355">
          <cell r="K12355">
            <v>-0.96924284418065354</v>
          </cell>
          <cell r="S12355">
            <v>40</v>
          </cell>
        </row>
        <row r="12356">
          <cell r="K12356">
            <v>-0.93247263662778579</v>
          </cell>
          <cell r="S12356">
            <v>40</v>
          </cell>
        </row>
        <row r="12357">
          <cell r="K12357">
            <v>-1.1053677180894312</v>
          </cell>
          <cell r="S12357">
            <v>40</v>
          </cell>
        </row>
        <row r="12358">
          <cell r="K12358">
            <v>-0.6993761411377899</v>
          </cell>
          <cell r="S12358">
            <v>40</v>
          </cell>
        </row>
        <row r="12359">
          <cell r="K12359">
            <v>-0.63397956654703513</v>
          </cell>
          <cell r="S12359">
            <v>40</v>
          </cell>
        </row>
        <row r="12360">
          <cell r="K12360">
            <v>-1.2361643352642973</v>
          </cell>
          <cell r="S12360">
            <v>40</v>
          </cell>
        </row>
        <row r="12361">
          <cell r="K12361">
            <v>-1.2103131340806452</v>
          </cell>
          <cell r="S12361">
            <v>40</v>
          </cell>
        </row>
        <row r="12362">
          <cell r="K12362">
            <v>-0.46501032491836575</v>
          </cell>
          <cell r="S12362">
            <v>40</v>
          </cell>
        </row>
        <row r="12363">
          <cell r="K12363">
            <v>-0.36135536770145271</v>
          </cell>
          <cell r="S12363">
            <v>40</v>
          </cell>
        </row>
        <row r="12364">
          <cell r="K12364">
            <v>-0.28119022568914098</v>
          </cell>
          <cell r="S12364">
            <v>40</v>
          </cell>
        </row>
        <row r="12365">
          <cell r="K12365">
            <v>143.12593302356305</v>
          </cell>
          <cell r="S12365">
            <v>40</v>
          </cell>
        </row>
        <row r="12366">
          <cell r="K12366">
            <v>-0.10366330120502293</v>
          </cell>
          <cell r="S12366">
            <v>40</v>
          </cell>
        </row>
        <row r="12367">
          <cell r="K12367">
            <v>-2.5867822331988766</v>
          </cell>
          <cell r="S12367">
            <v>40</v>
          </cell>
        </row>
        <row r="12368">
          <cell r="K12368">
            <v>-3.8638715734807753E-2</v>
          </cell>
          <cell r="S12368">
            <v>40</v>
          </cell>
        </row>
        <row r="12369">
          <cell r="K12369">
            <v>-3.3308832225071026</v>
          </cell>
          <cell r="S12369">
            <v>40</v>
          </cell>
        </row>
        <row r="12370">
          <cell r="K12370">
            <v>6.967580809937006E-2</v>
          </cell>
          <cell r="S12370">
            <v>34</v>
          </cell>
        </row>
        <row r="12371">
          <cell r="K12371">
            <v>12.483556116453942</v>
          </cell>
          <cell r="S12371">
            <v>40</v>
          </cell>
        </row>
        <row r="12372">
          <cell r="K12372">
            <v>-0.43371754847971683</v>
          </cell>
          <cell r="S12372">
            <v>40</v>
          </cell>
        </row>
        <row r="12373">
          <cell r="K12373">
            <v>-0.37849586963308979</v>
          </cell>
          <cell r="S12373">
            <v>40</v>
          </cell>
        </row>
        <row r="12374">
          <cell r="K12374">
            <v>-0.45473371971291138</v>
          </cell>
          <cell r="S12374">
            <v>40</v>
          </cell>
        </row>
        <row r="12375">
          <cell r="K12375">
            <v>3.0064533726909509E-2</v>
          </cell>
          <cell r="S12375">
            <v>40</v>
          </cell>
        </row>
        <row r="12376">
          <cell r="K12376">
            <v>-8.8296077926082836E-2</v>
          </cell>
          <cell r="S12376">
            <v>40</v>
          </cell>
        </row>
        <row r="12377">
          <cell r="K12377">
            <v>-0.28716234375983923</v>
          </cell>
          <cell r="S12377">
            <v>40</v>
          </cell>
        </row>
        <row r="12378">
          <cell r="K12378">
            <v>-0.32030381629771704</v>
          </cell>
          <cell r="S12378">
            <v>40</v>
          </cell>
        </row>
        <row r="12379">
          <cell r="K12379">
            <v>-1.2472921375293438</v>
          </cell>
          <cell r="S12379">
            <v>40</v>
          </cell>
        </row>
        <row r="12380">
          <cell r="K12380">
            <v>-0.6585105520224015</v>
          </cell>
          <cell r="S12380">
            <v>40</v>
          </cell>
        </row>
        <row r="12381">
          <cell r="K12381">
            <v>-0.82541146914347718</v>
          </cell>
          <cell r="S12381">
            <v>40</v>
          </cell>
        </row>
        <row r="12382">
          <cell r="K12382">
            <v>-0.82270081597695699</v>
          </cell>
          <cell r="S12382">
            <v>40</v>
          </cell>
        </row>
        <row r="12383">
          <cell r="K12383">
            <v>11.430773997060092</v>
          </cell>
          <cell r="S12383">
            <v>40</v>
          </cell>
        </row>
        <row r="12384">
          <cell r="K12384">
            <v>79.01218086940942</v>
          </cell>
          <cell r="S12384">
            <v>40</v>
          </cell>
        </row>
        <row r="12385">
          <cell r="K12385">
            <v>-0.31759193890275866</v>
          </cell>
          <cell r="S12385">
            <v>40</v>
          </cell>
        </row>
        <row r="12386">
          <cell r="K12386">
            <v>147.66048030182603</v>
          </cell>
          <cell r="S12386">
            <v>40</v>
          </cell>
        </row>
        <row r="12387">
          <cell r="K12387">
            <v>-0.16381966639967727</v>
          </cell>
          <cell r="S12387">
            <v>40</v>
          </cell>
        </row>
        <row r="12388">
          <cell r="K12388">
            <v>-1.5348770542174961</v>
          </cell>
          <cell r="S12388">
            <v>40</v>
          </cell>
        </row>
        <row r="12389">
          <cell r="K12389">
            <v>-8.6387832304556822E-2</v>
          </cell>
          <cell r="S12389">
            <v>40</v>
          </cell>
        </row>
        <row r="12390">
          <cell r="K12390">
            <v>-1.9032477982962464</v>
          </cell>
          <cell r="S12390">
            <v>40</v>
          </cell>
        </row>
        <row r="12391">
          <cell r="K12391">
            <v>-3.8191703528157648</v>
          </cell>
          <cell r="S12391">
            <v>36</v>
          </cell>
        </row>
        <row r="12392">
          <cell r="K12392">
            <v>-0.16067165345323836</v>
          </cell>
          <cell r="S12392">
            <v>40</v>
          </cell>
        </row>
        <row r="12393">
          <cell r="K12393">
            <v>-0.43894706243203829</v>
          </cell>
          <cell r="S12393">
            <v>40</v>
          </cell>
        </row>
        <row r="12394">
          <cell r="K12394">
            <v>-0.46756641171102525</v>
          </cell>
          <cell r="S12394">
            <v>40</v>
          </cell>
        </row>
        <row r="12395">
          <cell r="K12395">
            <v>0.11129657948633437</v>
          </cell>
          <cell r="S12395">
            <v>40</v>
          </cell>
        </row>
        <row r="12396">
          <cell r="K12396">
            <v>-0.27491684903892771</v>
          </cell>
          <cell r="S12396">
            <v>40</v>
          </cell>
        </row>
        <row r="12397">
          <cell r="K12397">
            <v>-0.53293466020988745</v>
          </cell>
          <cell r="S12397">
            <v>40</v>
          </cell>
        </row>
        <row r="12398">
          <cell r="K12398">
            <v>-0.61488274010846111</v>
          </cell>
          <cell r="S12398">
            <v>40</v>
          </cell>
        </row>
        <row r="12399">
          <cell r="K12399">
            <v>-0.54331410324133522</v>
          </cell>
          <cell r="S12399">
            <v>40</v>
          </cell>
        </row>
        <row r="12400">
          <cell r="K12400">
            <v>-0.90782388328111818</v>
          </cell>
          <cell r="S12400">
            <v>40</v>
          </cell>
        </row>
        <row r="12401">
          <cell r="K12401">
            <v>-0.89975671483312769</v>
          </cell>
          <cell r="S12401">
            <v>40</v>
          </cell>
        </row>
        <row r="12402">
          <cell r="K12402">
            <v>-0.92482423927898971</v>
          </cell>
          <cell r="S12402">
            <v>40</v>
          </cell>
        </row>
        <row r="12403">
          <cell r="K12403">
            <v>-0.93316414659111058</v>
          </cell>
          <cell r="S12403">
            <v>40</v>
          </cell>
        </row>
        <row r="12404">
          <cell r="K12404">
            <v>155.72123286220651</v>
          </cell>
          <cell r="S12404">
            <v>40</v>
          </cell>
        </row>
        <row r="12405">
          <cell r="K12405">
            <v>13.427171849993112</v>
          </cell>
          <cell r="S12405">
            <v>40</v>
          </cell>
        </row>
        <row r="12406">
          <cell r="K12406">
            <v>-0.38755928479870327</v>
          </cell>
          <cell r="S12406">
            <v>40</v>
          </cell>
        </row>
        <row r="12407">
          <cell r="K12407">
            <v>7.4235318549926408</v>
          </cell>
          <cell r="S12407">
            <v>40</v>
          </cell>
        </row>
        <row r="12408">
          <cell r="K12408">
            <v>-0.41044178940346476</v>
          </cell>
          <cell r="S12408">
            <v>40</v>
          </cell>
        </row>
        <row r="12409">
          <cell r="K12409">
            <v>-1.7034050152339377</v>
          </cell>
          <cell r="S12409">
            <v>40</v>
          </cell>
        </row>
        <row r="12410">
          <cell r="K12410">
            <v>-0.44153748511745189</v>
          </cell>
          <cell r="S12410">
            <v>40</v>
          </cell>
        </row>
        <row r="12411">
          <cell r="K12411">
            <v>-2.2293432282270897</v>
          </cell>
          <cell r="S12411">
            <v>40</v>
          </cell>
        </row>
        <row r="12412">
          <cell r="K12412">
            <v>-3.4097040316480971</v>
          </cell>
          <cell r="S12412">
            <v>39</v>
          </cell>
        </row>
        <row r="12413">
          <cell r="K12413">
            <v>55.68064798219735</v>
          </cell>
          <cell r="S12413">
            <v>40</v>
          </cell>
        </row>
        <row r="12414">
          <cell r="K12414">
            <v>-0.52441723782582295</v>
          </cell>
          <cell r="S12414">
            <v>40</v>
          </cell>
        </row>
        <row r="12415">
          <cell r="K12415">
            <v>-0.5688436904441575</v>
          </cell>
          <cell r="S12415">
            <v>40</v>
          </cell>
        </row>
        <row r="12416">
          <cell r="K12416">
            <v>0.72860099156585134</v>
          </cell>
          <cell r="S12416">
            <v>40</v>
          </cell>
        </row>
        <row r="12417">
          <cell r="K12417">
            <v>-0.65254652423402459</v>
          </cell>
          <cell r="S12417">
            <v>40</v>
          </cell>
        </row>
        <row r="12418">
          <cell r="K12418">
            <v>-0.17919262135987374</v>
          </cell>
          <cell r="S12418">
            <v>40</v>
          </cell>
        </row>
        <row r="12419">
          <cell r="K12419">
            <v>-0.35745542930142832</v>
          </cell>
          <cell r="S12419">
            <v>40</v>
          </cell>
        </row>
        <row r="12420">
          <cell r="K12420">
            <v>-0.46190160773573147</v>
          </cell>
          <cell r="S12420">
            <v>40</v>
          </cell>
        </row>
        <row r="12421">
          <cell r="K12421">
            <v>-0.2400264437560457</v>
          </cell>
          <cell r="S12421">
            <v>40</v>
          </cell>
        </row>
        <row r="12422">
          <cell r="K12422">
            <v>-0.92010770418822563</v>
          </cell>
          <cell r="S12422">
            <v>40</v>
          </cell>
        </row>
        <row r="12423">
          <cell r="K12423">
            <v>-0.50144988021402281</v>
          </cell>
          <cell r="S12423">
            <v>40</v>
          </cell>
        </row>
        <row r="12424">
          <cell r="K12424">
            <v>-0.61953094354402294</v>
          </cell>
          <cell r="S12424">
            <v>40</v>
          </cell>
        </row>
        <row r="12425">
          <cell r="K12425">
            <v>1130.4941162616599</v>
          </cell>
          <cell r="S12425">
            <v>40</v>
          </cell>
        </row>
        <row r="12426">
          <cell r="K12426">
            <v>1033.6267611018711</v>
          </cell>
          <cell r="S12426">
            <v>40</v>
          </cell>
        </row>
        <row r="12427">
          <cell r="K12427">
            <v>17.921761199688707</v>
          </cell>
          <cell r="S12427">
            <v>40</v>
          </cell>
        </row>
        <row r="12428">
          <cell r="K12428">
            <v>714.21180368606747</v>
          </cell>
          <cell r="S12428">
            <v>40</v>
          </cell>
        </row>
        <row r="12429">
          <cell r="K12429">
            <v>20.773570885428956</v>
          </cell>
          <cell r="S12429">
            <v>40</v>
          </cell>
        </row>
        <row r="12430">
          <cell r="K12430">
            <v>-0.54303112989796998</v>
          </cell>
          <cell r="S12430">
            <v>40</v>
          </cell>
        </row>
        <row r="12431">
          <cell r="K12431">
            <v>3.7515148933578539E-2</v>
          </cell>
          <cell r="S12431">
            <v>40</v>
          </cell>
        </row>
        <row r="12432">
          <cell r="K12432">
            <v>-0.20944062313670134</v>
          </cell>
          <cell r="S12432">
            <v>40</v>
          </cell>
        </row>
        <row r="12433">
          <cell r="K12433">
            <v>-4.2466221828396753</v>
          </cell>
          <cell r="S12433">
            <v>40</v>
          </cell>
        </row>
        <row r="12434">
          <cell r="K12434">
            <v>-0.48650174226973053</v>
          </cell>
          <cell r="S12434">
            <v>40</v>
          </cell>
        </row>
        <row r="12435">
          <cell r="K12435">
            <v>-0.50757040744850779</v>
          </cell>
          <cell r="S12435">
            <v>40</v>
          </cell>
        </row>
        <row r="12436">
          <cell r="K12436">
            <v>-0.53132020468779217</v>
          </cell>
          <cell r="S12436">
            <v>40</v>
          </cell>
        </row>
        <row r="12437">
          <cell r="K12437">
            <v>0.96926047421697437</v>
          </cell>
          <cell r="S12437">
            <v>40</v>
          </cell>
        </row>
        <row r="12438">
          <cell r="K12438">
            <v>4.4888099476754421E-2</v>
          </cell>
          <cell r="S12438">
            <v>40</v>
          </cell>
        </row>
        <row r="12439">
          <cell r="K12439">
            <v>-0.12318954538504708</v>
          </cell>
          <cell r="S12439">
            <v>40</v>
          </cell>
        </row>
        <row r="12440">
          <cell r="K12440">
            <v>3.014477883467016E-2</v>
          </cell>
          <cell r="S12440">
            <v>40</v>
          </cell>
        </row>
        <row r="12441">
          <cell r="K12441">
            <v>-0.31516651744484908</v>
          </cell>
          <cell r="S12441">
            <v>40</v>
          </cell>
        </row>
        <row r="12442">
          <cell r="K12442">
            <v>0.33282920932370896</v>
          </cell>
          <cell r="S12442">
            <v>40</v>
          </cell>
        </row>
        <row r="12443">
          <cell r="K12443">
            <v>-0.63819068219938213</v>
          </cell>
          <cell r="S12443">
            <v>40</v>
          </cell>
        </row>
        <row r="12444">
          <cell r="K12444">
            <v>-0.46193494825831027</v>
          </cell>
          <cell r="S12444">
            <v>40</v>
          </cell>
        </row>
        <row r="12445">
          <cell r="K12445">
            <v>-0.46767530141014679</v>
          </cell>
          <cell r="S12445">
            <v>40</v>
          </cell>
        </row>
        <row r="12446">
          <cell r="K12446">
            <v>11241.282535946893</v>
          </cell>
          <cell r="S12446">
            <v>40</v>
          </cell>
        </row>
        <row r="12447">
          <cell r="K12447">
            <v>-0.34651627624290615</v>
          </cell>
          <cell r="S12447">
            <v>40</v>
          </cell>
        </row>
        <row r="12448">
          <cell r="K12448">
            <v>-0.38603593613924547</v>
          </cell>
          <cell r="S12448">
            <v>40</v>
          </cell>
        </row>
        <row r="12449">
          <cell r="K12449">
            <v>26.310592191836356</v>
          </cell>
          <cell r="S12449">
            <v>40</v>
          </cell>
        </row>
        <row r="12450">
          <cell r="K12450">
            <v>-0.27895006333622785</v>
          </cell>
          <cell r="S12450">
            <v>40</v>
          </cell>
        </row>
        <row r="12451">
          <cell r="K12451">
            <v>-1.208102122610643</v>
          </cell>
          <cell r="S12451">
            <v>40</v>
          </cell>
        </row>
        <row r="12452">
          <cell r="K12452">
            <v>-0.24545313319520601</v>
          </cell>
          <cell r="S12452">
            <v>40</v>
          </cell>
        </row>
        <row r="12453">
          <cell r="K12453">
            <v>-1.336917653674172</v>
          </cell>
          <cell r="S12453">
            <v>40</v>
          </cell>
        </row>
        <row r="12454">
          <cell r="K12454">
            <v>-2.639760101987751</v>
          </cell>
          <cell r="S12454">
            <v>40</v>
          </cell>
        </row>
        <row r="12455">
          <cell r="K12455">
            <v>-0.49058453863354634</v>
          </cell>
          <cell r="S12455">
            <v>40</v>
          </cell>
        </row>
        <row r="12456">
          <cell r="K12456">
            <v>-0.83700554908290092</v>
          </cell>
          <cell r="S12456">
            <v>40</v>
          </cell>
        </row>
        <row r="12457">
          <cell r="K12457">
            <v>-0.30428796575562483</v>
          </cell>
          <cell r="S12457">
            <v>40</v>
          </cell>
        </row>
        <row r="12458">
          <cell r="K12458">
            <v>-0.89356788592501657</v>
          </cell>
          <cell r="S12458">
            <v>40</v>
          </cell>
        </row>
        <row r="12459">
          <cell r="K12459">
            <v>-0.31927803414622397</v>
          </cell>
          <cell r="S12459">
            <v>40</v>
          </cell>
        </row>
        <row r="12460">
          <cell r="K12460">
            <v>-0.31212086422482987</v>
          </cell>
          <cell r="S12460">
            <v>40</v>
          </cell>
        </row>
        <row r="12461">
          <cell r="K12461">
            <v>1.0328542563180978</v>
          </cell>
          <cell r="S12461">
            <v>40</v>
          </cell>
        </row>
        <row r="12462">
          <cell r="K12462">
            <v>0.37166279366152133</v>
          </cell>
          <cell r="S12462">
            <v>40</v>
          </cell>
        </row>
        <row r="12463">
          <cell r="K12463">
            <v>6.8426779231183787E-2</v>
          </cell>
          <cell r="S12463">
            <v>40</v>
          </cell>
        </row>
        <row r="12464">
          <cell r="K12464">
            <v>-0.38697126772727564</v>
          </cell>
          <cell r="S12464">
            <v>40</v>
          </cell>
        </row>
        <row r="12465">
          <cell r="K12465">
            <v>-0.16083912817714086</v>
          </cell>
          <cell r="S12465">
            <v>40</v>
          </cell>
        </row>
        <row r="12466">
          <cell r="K12466">
            <v>-0.46721624382669968</v>
          </cell>
          <cell r="S12466">
            <v>40</v>
          </cell>
        </row>
        <row r="12467">
          <cell r="K12467">
            <v>5.3326145583564528E-2</v>
          </cell>
          <cell r="S12467">
            <v>40</v>
          </cell>
        </row>
        <row r="12468">
          <cell r="K12468">
            <v>3.8903108972460163E-3</v>
          </cell>
          <cell r="S12468">
            <v>40</v>
          </cell>
        </row>
        <row r="12469">
          <cell r="K12469">
            <v>-0.19084007485665938</v>
          </cell>
          <cell r="S12469">
            <v>40</v>
          </cell>
        </row>
        <row r="12470">
          <cell r="K12470">
            <v>-0.53815249247966279</v>
          </cell>
          <cell r="S12470">
            <v>40</v>
          </cell>
        </row>
        <row r="12471">
          <cell r="K12471">
            <v>6.8386717004371794E-2</v>
          </cell>
          <cell r="S12471">
            <v>40</v>
          </cell>
        </row>
        <row r="12472">
          <cell r="K12472">
            <v>-0.58416088838309577</v>
          </cell>
          <cell r="S12472">
            <v>40</v>
          </cell>
        </row>
        <row r="12473">
          <cell r="K12473">
            <v>-0.64314152948377357</v>
          </cell>
          <cell r="S12473">
            <v>40</v>
          </cell>
        </row>
        <row r="12474">
          <cell r="K12474">
            <v>-0.97990180539329585</v>
          </cell>
          <cell r="S12474">
            <v>40</v>
          </cell>
        </row>
        <row r="12475">
          <cell r="K12475">
            <v>-0.27814106391782595</v>
          </cell>
          <cell r="S12475">
            <v>40</v>
          </cell>
        </row>
        <row r="12476">
          <cell r="K12476">
            <v>-0.84669251272936619</v>
          </cell>
          <cell r="S12476">
            <v>40</v>
          </cell>
        </row>
        <row r="12477">
          <cell r="K12477">
            <v>-0.28126032271154583</v>
          </cell>
          <cell r="S12477">
            <v>40</v>
          </cell>
        </row>
        <row r="12478">
          <cell r="K12478">
            <v>-0.89747661273248747</v>
          </cell>
          <cell r="S12478">
            <v>40</v>
          </cell>
        </row>
        <row r="12479">
          <cell r="K12479">
            <v>3429.1750067591879</v>
          </cell>
          <cell r="S12479">
            <v>40</v>
          </cell>
        </row>
        <row r="12480">
          <cell r="K12480">
            <v>-6.8836195621381185E-2</v>
          </cell>
          <cell r="S12480">
            <v>40</v>
          </cell>
        </row>
        <row r="12481">
          <cell r="K12481">
            <v>-0.34205198456409058</v>
          </cell>
          <cell r="S12481">
            <v>40</v>
          </cell>
        </row>
        <row r="12482">
          <cell r="K12482">
            <v>1790.5888257980996</v>
          </cell>
          <cell r="S12482">
            <v>40</v>
          </cell>
        </row>
        <row r="12483">
          <cell r="K12483">
            <v>-0.39531456874829951</v>
          </cell>
          <cell r="S12483">
            <v>40</v>
          </cell>
        </row>
        <row r="12484">
          <cell r="K12484">
            <v>0.36397322872720822</v>
          </cell>
          <cell r="S12484">
            <v>40</v>
          </cell>
        </row>
        <row r="12485">
          <cell r="K12485">
            <v>15.313311364404264</v>
          </cell>
          <cell r="S12485">
            <v>40</v>
          </cell>
        </row>
        <row r="12486">
          <cell r="K12486">
            <v>-1.8293779813627506</v>
          </cell>
          <cell r="S12486">
            <v>40</v>
          </cell>
        </row>
        <row r="12487">
          <cell r="K12487">
            <v>170.45235946366947</v>
          </cell>
          <cell r="S12487">
            <v>40</v>
          </cell>
        </row>
        <row r="12488">
          <cell r="K12488">
            <v>0.55199103644033221</v>
          </cell>
          <cell r="S12488">
            <v>40</v>
          </cell>
        </row>
        <row r="12489">
          <cell r="K12489">
            <v>-0.6973774689390696</v>
          </cell>
          <cell r="S12489">
            <v>40</v>
          </cell>
        </row>
        <row r="12490">
          <cell r="K12490">
            <v>0.33982785334803173</v>
          </cell>
          <cell r="S12490">
            <v>40</v>
          </cell>
        </row>
        <row r="12491">
          <cell r="K12491">
            <v>-0.22977180806735367</v>
          </cell>
          <cell r="S12491">
            <v>40</v>
          </cell>
        </row>
        <row r="12492">
          <cell r="K12492">
            <v>-1.3999492037879382</v>
          </cell>
          <cell r="S12492">
            <v>40</v>
          </cell>
        </row>
        <row r="12493">
          <cell r="K12493">
            <v>-1.316457367441314</v>
          </cell>
          <cell r="S12493">
            <v>40</v>
          </cell>
        </row>
        <row r="12494">
          <cell r="K12494">
            <v>0.4448690300414459</v>
          </cell>
          <cell r="S12494">
            <v>40</v>
          </cell>
        </row>
        <row r="12495">
          <cell r="K12495">
            <v>-1.6032844784057509</v>
          </cell>
          <cell r="S12495">
            <v>40</v>
          </cell>
        </row>
        <row r="12496">
          <cell r="K12496">
            <v>1.6030343788457917</v>
          </cell>
          <cell r="S12496">
            <v>40</v>
          </cell>
        </row>
        <row r="12497">
          <cell r="K12497">
            <v>0.57031185721144639</v>
          </cell>
          <cell r="S12497">
            <v>40</v>
          </cell>
        </row>
        <row r="12498">
          <cell r="K12498">
            <v>1.5613922635201165</v>
          </cell>
          <cell r="S12498">
            <v>40</v>
          </cell>
        </row>
        <row r="12499">
          <cell r="K12499">
            <v>2.7218809758557199</v>
          </cell>
          <cell r="S12499">
            <v>40</v>
          </cell>
        </row>
        <row r="12500">
          <cell r="K12500">
            <v>1.0058688124488726</v>
          </cell>
          <cell r="S12500">
            <v>40</v>
          </cell>
        </row>
        <row r="12501">
          <cell r="K12501">
            <v>4.8753074612444068E-2</v>
          </cell>
          <cell r="S12501">
            <v>40</v>
          </cell>
        </row>
        <row r="12502">
          <cell r="K12502">
            <v>-0.48041359119850557</v>
          </cell>
          <cell r="S12502">
            <v>40</v>
          </cell>
        </row>
        <row r="12503">
          <cell r="K12503">
            <v>4.9863788198284208E-2</v>
          </cell>
          <cell r="S12503">
            <v>40</v>
          </cell>
        </row>
        <row r="12504">
          <cell r="K12504">
            <v>0.20401651558564191</v>
          </cell>
          <cell r="S12504">
            <v>40</v>
          </cell>
        </row>
        <row r="12505">
          <cell r="K12505">
            <v>7.116067210233025E-2</v>
          </cell>
          <cell r="S12505">
            <v>40</v>
          </cell>
        </row>
        <row r="12506">
          <cell r="K12506">
            <v>0.17347912497336099</v>
          </cell>
          <cell r="S12506">
            <v>40</v>
          </cell>
        </row>
        <row r="12507">
          <cell r="K12507">
            <v>0.24521119818075354</v>
          </cell>
          <cell r="S12507">
            <v>40</v>
          </cell>
        </row>
        <row r="12508">
          <cell r="K12508">
            <v>1.3323143482163182</v>
          </cell>
          <cell r="S12508">
            <v>40</v>
          </cell>
        </row>
        <row r="12509">
          <cell r="K12509">
            <v>0.53603287051197024</v>
          </cell>
          <cell r="S12509">
            <v>40</v>
          </cell>
        </row>
        <row r="12510">
          <cell r="K12510">
            <v>7.1853244836037193</v>
          </cell>
          <cell r="S12510">
            <v>40</v>
          </cell>
        </row>
        <row r="12511">
          <cell r="K12511">
            <v>-0.58670658814409904</v>
          </cell>
          <cell r="S12511">
            <v>40</v>
          </cell>
        </row>
        <row r="12512">
          <cell r="K12512">
            <v>-0.77299976137400683</v>
          </cell>
          <cell r="S12512">
            <v>40</v>
          </cell>
        </row>
        <row r="12513">
          <cell r="K12513">
            <v>-0.72099533295829277</v>
          </cell>
          <cell r="S12513">
            <v>40</v>
          </cell>
        </row>
        <row r="12514">
          <cell r="K12514">
            <v>0.12826604786106272</v>
          </cell>
          <cell r="S12514">
            <v>40</v>
          </cell>
        </row>
        <row r="12515">
          <cell r="K12515">
            <v>-0.79539538272493904</v>
          </cell>
          <cell r="S12515">
            <v>40</v>
          </cell>
        </row>
        <row r="12516">
          <cell r="K12516">
            <v>8.8408581057574445E-2</v>
          </cell>
          <cell r="S12516">
            <v>40</v>
          </cell>
        </row>
        <row r="12517">
          <cell r="K12517">
            <v>6.6796734267266311</v>
          </cell>
          <cell r="S12517">
            <v>40</v>
          </cell>
        </row>
        <row r="12518">
          <cell r="K12518">
            <v>-0.93093379753323857</v>
          </cell>
          <cell r="S12518">
            <v>40</v>
          </cell>
        </row>
        <row r="12519">
          <cell r="K12519">
            <v>-0.84529439501721348</v>
          </cell>
          <cell r="S12519">
            <v>40</v>
          </cell>
        </row>
        <row r="12520">
          <cell r="K12520">
            <v>-0.77086219477974971</v>
          </cell>
          <cell r="S12520">
            <v>40</v>
          </cell>
        </row>
        <row r="12521">
          <cell r="K12521">
            <v>-2.4431262953126263</v>
          </cell>
          <cell r="S12521">
            <v>40</v>
          </cell>
        </row>
        <row r="12522">
          <cell r="K12522">
            <v>-2.5370729602323596</v>
          </cell>
          <cell r="S12522">
            <v>40</v>
          </cell>
        </row>
        <row r="12523">
          <cell r="K12523">
            <v>-2.5617069523410665</v>
          </cell>
          <cell r="S12523">
            <v>40</v>
          </cell>
        </row>
        <row r="12524">
          <cell r="K12524">
            <v>0.79332526919124247</v>
          </cell>
          <cell r="S12524">
            <v>40</v>
          </cell>
        </row>
        <row r="12525">
          <cell r="K12525">
            <v>-0.65459782614399853</v>
          </cell>
          <cell r="S12525">
            <v>40</v>
          </cell>
        </row>
        <row r="12526">
          <cell r="K12526">
            <v>-0.58043338205224293</v>
          </cell>
          <cell r="S12526">
            <v>40</v>
          </cell>
        </row>
        <row r="12527">
          <cell r="K12527">
            <v>-1.0265082776808603</v>
          </cell>
          <cell r="S12527">
            <v>40</v>
          </cell>
        </row>
        <row r="12528">
          <cell r="K12528">
            <v>-1.2761609324617433</v>
          </cell>
          <cell r="S12528">
            <v>40</v>
          </cell>
        </row>
        <row r="12529">
          <cell r="K12529">
            <v>-0.66163438880682812</v>
          </cell>
          <cell r="S12529">
            <v>40</v>
          </cell>
        </row>
        <row r="12530">
          <cell r="K12530">
            <v>-0.77509510370543167</v>
          </cell>
          <cell r="S12530">
            <v>40</v>
          </cell>
        </row>
        <row r="12531">
          <cell r="K12531">
            <v>-0.66593431124538671</v>
          </cell>
          <cell r="S12531">
            <v>40</v>
          </cell>
        </row>
        <row r="12532">
          <cell r="K12532">
            <v>-0.58041208632126229</v>
          </cell>
          <cell r="S12532">
            <v>40</v>
          </cell>
        </row>
        <row r="12533">
          <cell r="K12533">
            <v>1.8474326485674293</v>
          </cell>
          <cell r="S12533">
            <v>40</v>
          </cell>
        </row>
        <row r="12534">
          <cell r="K12534">
            <v>233.48467490884201</v>
          </cell>
          <cell r="S12534">
            <v>40</v>
          </cell>
        </row>
        <row r="12535">
          <cell r="K12535">
            <v>19.948756349339362</v>
          </cell>
          <cell r="S12535">
            <v>40</v>
          </cell>
        </row>
        <row r="12536">
          <cell r="K12536">
            <v>280.60088648737838</v>
          </cell>
          <cell r="S12536">
            <v>40</v>
          </cell>
        </row>
        <row r="12537">
          <cell r="K12537">
            <v>3.0321904563595507E-2</v>
          </cell>
          <cell r="S12537">
            <v>40</v>
          </cell>
        </row>
        <row r="12538">
          <cell r="K12538">
            <v>-2.1443943865101818</v>
          </cell>
          <cell r="S12538">
            <v>40</v>
          </cell>
        </row>
        <row r="12539">
          <cell r="K12539">
            <v>-0.96320802077767631</v>
          </cell>
          <cell r="S12539">
            <v>40</v>
          </cell>
        </row>
        <row r="12540">
          <cell r="K12540">
            <v>-0.90171865651832461</v>
          </cell>
          <cell r="S12540">
            <v>40</v>
          </cell>
        </row>
        <row r="12541">
          <cell r="K12541">
            <v>-0.8495914716917814</v>
          </cell>
          <cell r="S12541">
            <v>40</v>
          </cell>
        </row>
        <row r="12542">
          <cell r="K12542">
            <v>-2.3971329442966991</v>
          </cell>
          <cell r="S12542">
            <v>40</v>
          </cell>
        </row>
        <row r="12543">
          <cell r="K12543">
            <v>-2.4938082557528722</v>
          </cell>
          <cell r="S12543">
            <v>40</v>
          </cell>
        </row>
        <row r="12544">
          <cell r="K12544">
            <v>-2.52819134600229</v>
          </cell>
          <cell r="S12544">
            <v>40</v>
          </cell>
        </row>
        <row r="12545">
          <cell r="K12545">
            <v>-0.79743168870607228</v>
          </cell>
          <cell r="S12545">
            <v>40</v>
          </cell>
        </row>
        <row r="12546">
          <cell r="K12546">
            <v>-0.72143467731752275</v>
          </cell>
          <cell r="S12546">
            <v>40</v>
          </cell>
        </row>
        <row r="12547">
          <cell r="K12547">
            <v>-2.1807135469524117</v>
          </cell>
          <cell r="S12547">
            <v>40</v>
          </cell>
        </row>
        <row r="12548">
          <cell r="K12548">
            <v>-0.3475127817709206</v>
          </cell>
          <cell r="S12548">
            <v>40</v>
          </cell>
        </row>
        <row r="12549">
          <cell r="K12549">
            <v>-0.19669924872188813</v>
          </cell>
          <cell r="S12549">
            <v>40</v>
          </cell>
        </row>
        <row r="12550">
          <cell r="K12550">
            <v>-0.76880847120450768</v>
          </cell>
          <cell r="S12550">
            <v>40</v>
          </cell>
        </row>
        <row r="12551">
          <cell r="K12551">
            <v>-0.78418505219911483</v>
          </cell>
          <cell r="S12551">
            <v>40</v>
          </cell>
        </row>
        <row r="12552">
          <cell r="K12552">
            <v>180.45197974307183</v>
          </cell>
          <cell r="S12552">
            <v>40</v>
          </cell>
        </row>
        <row r="12553">
          <cell r="K12553">
            <v>175.80648227558217</v>
          </cell>
          <cell r="S12553">
            <v>40</v>
          </cell>
        </row>
        <row r="12554">
          <cell r="K12554">
            <v>219.02000370555783</v>
          </cell>
          <cell r="S12554">
            <v>40</v>
          </cell>
        </row>
        <row r="12555">
          <cell r="K12555">
            <v>8.8901475501370548</v>
          </cell>
          <cell r="S12555">
            <v>40</v>
          </cell>
        </row>
        <row r="12556">
          <cell r="K12556">
            <v>169.55724291346044</v>
          </cell>
          <cell r="S12556">
            <v>40</v>
          </cell>
        </row>
        <row r="12557">
          <cell r="K12557">
            <v>201.12641678740027</v>
          </cell>
          <cell r="S12557">
            <v>40</v>
          </cell>
        </row>
        <row r="12558">
          <cell r="K12558">
            <v>19.712644384790302</v>
          </cell>
          <cell r="S12558">
            <v>40</v>
          </cell>
        </row>
        <row r="12559">
          <cell r="K12559">
            <v>-1.6980740406399828</v>
          </cell>
          <cell r="S12559">
            <v>40</v>
          </cell>
        </row>
        <row r="12560">
          <cell r="K12560">
            <v>-0.94322623463215349</v>
          </cell>
          <cell r="S12560">
            <v>40</v>
          </cell>
        </row>
        <row r="12561">
          <cell r="K12561">
            <v>-0.89862545798984905</v>
          </cell>
          <cell r="S12561">
            <v>40</v>
          </cell>
        </row>
        <row r="12562">
          <cell r="K12562">
            <v>-0.85979690834082534</v>
          </cell>
          <cell r="S12562">
            <v>40</v>
          </cell>
        </row>
        <row r="12563">
          <cell r="K12563">
            <v>-2.4011904544492499</v>
          </cell>
          <cell r="S12563">
            <v>40</v>
          </cell>
        </row>
        <row r="12564">
          <cell r="K12564">
            <v>-2.4791928751998418</v>
          </cell>
          <cell r="S12564">
            <v>40</v>
          </cell>
        </row>
        <row r="12565">
          <cell r="K12565">
            <v>-2.5268586779949334</v>
          </cell>
          <cell r="S12565">
            <v>40</v>
          </cell>
        </row>
        <row r="12566">
          <cell r="K12566">
            <v>-0.75841676477110442</v>
          </cell>
          <cell r="S12566">
            <v>40</v>
          </cell>
        </row>
        <row r="12567">
          <cell r="K12567">
            <v>-0.70650798839693452</v>
          </cell>
          <cell r="S12567">
            <v>40</v>
          </cell>
        </row>
        <row r="12568">
          <cell r="K12568">
            <v>-0.66595544616164948</v>
          </cell>
          <cell r="S12568">
            <v>40</v>
          </cell>
        </row>
        <row r="12569">
          <cell r="K12569">
            <v>-1.152105306931245</v>
          </cell>
          <cell r="S12569">
            <v>40</v>
          </cell>
        </row>
        <row r="12570">
          <cell r="K12570">
            <v>-1.7749738482124202</v>
          </cell>
          <cell r="S12570">
            <v>40</v>
          </cell>
        </row>
        <row r="12571">
          <cell r="K12571">
            <v>-0.15601516002741508</v>
          </cell>
          <cell r="S12571">
            <v>40</v>
          </cell>
        </row>
        <row r="12572">
          <cell r="K12572">
            <v>2.8246599612497278</v>
          </cell>
          <cell r="S12572">
            <v>40</v>
          </cell>
        </row>
        <row r="12573">
          <cell r="K12573">
            <v>5.7524014671846917</v>
          </cell>
          <cell r="S12573">
            <v>40</v>
          </cell>
        </row>
        <row r="12574">
          <cell r="K12574">
            <v>8.4508722317898055</v>
          </cell>
          <cell r="S12574">
            <v>40</v>
          </cell>
        </row>
        <row r="12575">
          <cell r="K12575">
            <v>253.20632980441758</v>
          </cell>
          <cell r="S12575">
            <v>40</v>
          </cell>
        </row>
        <row r="12576">
          <cell r="K12576">
            <v>212.2807708207869</v>
          </cell>
          <cell r="S12576">
            <v>40</v>
          </cell>
        </row>
        <row r="12577">
          <cell r="K12577">
            <v>-0.13925809862112062</v>
          </cell>
          <cell r="S12577">
            <v>40</v>
          </cell>
        </row>
        <row r="12578">
          <cell r="K12578">
            <v>17.733911747854744</v>
          </cell>
          <cell r="S12578">
            <v>40</v>
          </cell>
        </row>
        <row r="12579">
          <cell r="K12579">
            <v>-1.5354347925090372</v>
          </cell>
          <cell r="S12579">
            <v>40</v>
          </cell>
        </row>
        <row r="12580">
          <cell r="K12580">
            <v>26.317474924135347</v>
          </cell>
          <cell r="S12580">
            <v>40</v>
          </cell>
        </row>
        <row r="12581">
          <cell r="K12581">
            <v>-1.156307388829855</v>
          </cell>
          <cell r="S12581">
            <v>40</v>
          </cell>
        </row>
        <row r="12582">
          <cell r="K12582">
            <v>-1.129511490199268</v>
          </cell>
          <cell r="S12582">
            <v>40</v>
          </cell>
        </row>
        <row r="12583">
          <cell r="K12583">
            <v>-1.1017840631946827</v>
          </cell>
          <cell r="S12583">
            <v>40</v>
          </cell>
        </row>
        <row r="12584">
          <cell r="K12584">
            <v>-2.4640302311227078</v>
          </cell>
          <cell r="S12584">
            <v>40</v>
          </cell>
        </row>
        <row r="12585">
          <cell r="K12585">
            <v>-2.5027864332986596</v>
          </cell>
          <cell r="S12585">
            <v>40</v>
          </cell>
        </row>
        <row r="12586">
          <cell r="K12586">
            <v>-2.5329477704440846</v>
          </cell>
          <cell r="S12586">
            <v>40</v>
          </cell>
        </row>
        <row r="12587">
          <cell r="K12587">
            <v>1.0416596665657234</v>
          </cell>
          <cell r="S12587">
            <v>40</v>
          </cell>
        </row>
        <row r="12588">
          <cell r="K12588">
            <v>-2.1401717488539846</v>
          </cell>
          <cell r="S12588">
            <v>40</v>
          </cell>
        </row>
        <row r="12589">
          <cell r="K12589">
            <v>-2.1713971841507607</v>
          </cell>
          <cell r="S12589">
            <v>40</v>
          </cell>
        </row>
        <row r="12590">
          <cell r="K12590">
            <v>9.8315723399487409E-2</v>
          </cell>
          <cell r="S12590">
            <v>40</v>
          </cell>
        </row>
        <row r="12591">
          <cell r="K12591">
            <v>0.11820071923242609</v>
          </cell>
          <cell r="S12591">
            <v>40</v>
          </cell>
        </row>
        <row r="12592">
          <cell r="K12592">
            <v>0.12545707398309591</v>
          </cell>
          <cell r="S12592">
            <v>40</v>
          </cell>
        </row>
        <row r="12593">
          <cell r="K12593">
            <v>411.22804436747521</v>
          </cell>
          <cell r="S12593">
            <v>40</v>
          </cell>
        </row>
        <row r="12594">
          <cell r="K12594">
            <v>5.2419362124189126</v>
          </cell>
          <cell r="S12594">
            <v>40</v>
          </cell>
        </row>
        <row r="12595">
          <cell r="K12595">
            <v>458.1999633980214</v>
          </cell>
          <cell r="S12595">
            <v>40</v>
          </cell>
        </row>
        <row r="12596">
          <cell r="K12596">
            <v>17.761431009627447</v>
          </cell>
          <cell r="S12596">
            <v>40</v>
          </cell>
        </row>
        <row r="12597">
          <cell r="K12597">
            <v>18.833868349849958</v>
          </cell>
          <cell r="S12597">
            <v>40</v>
          </cell>
        </row>
        <row r="12598">
          <cell r="K12598">
            <v>-8.2413360973550745E-2</v>
          </cell>
          <cell r="S12598">
            <v>40</v>
          </cell>
        </row>
        <row r="12599">
          <cell r="K12599">
            <v>661.9762659154851</v>
          </cell>
          <cell r="S12599">
            <v>40</v>
          </cell>
        </row>
        <row r="12600">
          <cell r="K12600">
            <v>8.0429138002099876</v>
          </cell>
          <cell r="S12600">
            <v>40</v>
          </cell>
        </row>
        <row r="12601">
          <cell r="K12601">
            <v>2.8059636760985884E-2</v>
          </cell>
          <cell r="S12601">
            <v>40</v>
          </cell>
        </row>
        <row r="12602">
          <cell r="K12602">
            <v>-0.97556497082321214</v>
          </cell>
          <cell r="S12602">
            <v>40</v>
          </cell>
        </row>
        <row r="12603">
          <cell r="K12603">
            <v>-0.58949327345341607</v>
          </cell>
          <cell r="S12603">
            <v>40</v>
          </cell>
        </row>
        <row r="12604">
          <cell r="K12604">
            <v>-0.53330439104711491</v>
          </cell>
          <cell r="S12604">
            <v>40</v>
          </cell>
        </row>
        <row r="12605">
          <cell r="K12605">
            <v>5.5053860787099635</v>
          </cell>
          <cell r="S12605">
            <v>40</v>
          </cell>
        </row>
        <row r="12606">
          <cell r="K12606">
            <v>-0.50255933580544387</v>
          </cell>
          <cell r="S12606">
            <v>40</v>
          </cell>
        </row>
        <row r="12607">
          <cell r="K12607">
            <v>5.7252024384575133</v>
          </cell>
          <cell r="S12607">
            <v>40</v>
          </cell>
        </row>
        <row r="12608">
          <cell r="K12608">
            <v>-0.31858269175792936</v>
          </cell>
          <cell r="S12608">
            <v>40</v>
          </cell>
        </row>
        <row r="12609">
          <cell r="K12609">
            <v>1.0771606562704108</v>
          </cell>
          <cell r="S12609">
            <v>40</v>
          </cell>
        </row>
        <row r="12610">
          <cell r="K12610">
            <v>-0.58411141767302555</v>
          </cell>
          <cell r="S12610">
            <v>40</v>
          </cell>
        </row>
        <row r="12611">
          <cell r="K12611">
            <v>-0.35163404427759271</v>
          </cell>
          <cell r="S12611">
            <v>40</v>
          </cell>
        </row>
        <row r="12612">
          <cell r="K12612">
            <v>-0.96170877593502091</v>
          </cell>
          <cell r="S12612">
            <v>40</v>
          </cell>
        </row>
        <row r="12613">
          <cell r="K12613">
            <v>-0.22086920198174373</v>
          </cell>
          <cell r="S12613">
            <v>40</v>
          </cell>
        </row>
        <row r="12614">
          <cell r="K12614">
            <v>163.56620506866034</v>
          </cell>
          <cell r="S12614">
            <v>40</v>
          </cell>
        </row>
        <row r="12615">
          <cell r="K12615">
            <v>4.2294126911539287</v>
          </cell>
          <cell r="S12615">
            <v>40</v>
          </cell>
        </row>
        <row r="12616">
          <cell r="K12616">
            <v>5.8966140929472086</v>
          </cell>
          <cell r="S12616">
            <v>40</v>
          </cell>
        </row>
        <row r="12617">
          <cell r="K12617">
            <v>18.852957179750437</v>
          </cell>
          <cell r="S12617">
            <v>40</v>
          </cell>
        </row>
        <row r="12618">
          <cell r="K12618">
            <v>27.156609620868291</v>
          </cell>
          <cell r="S12618">
            <v>40</v>
          </cell>
        </row>
        <row r="12619">
          <cell r="K12619">
            <v>29.237177407085962</v>
          </cell>
          <cell r="S12619">
            <v>40</v>
          </cell>
        </row>
        <row r="12620">
          <cell r="K12620">
            <v>2166.7862430678892</v>
          </cell>
          <cell r="S12620">
            <v>40</v>
          </cell>
        </row>
        <row r="12621">
          <cell r="K12621">
            <v>33.623859685501465</v>
          </cell>
          <cell r="S12621">
            <v>40</v>
          </cell>
        </row>
        <row r="12622">
          <cell r="K12622">
            <v>35.477993681809551</v>
          </cell>
          <cell r="S12622">
            <v>40</v>
          </cell>
        </row>
        <row r="12623">
          <cell r="K12623">
            <v>-0.97515139095905057</v>
          </cell>
          <cell r="S12623">
            <v>40</v>
          </cell>
        </row>
        <row r="12624">
          <cell r="K12624">
            <v>-0.64132754410360204</v>
          </cell>
          <cell r="S12624">
            <v>40</v>
          </cell>
        </row>
        <row r="12625">
          <cell r="K12625">
            <v>-0.94435229318821956</v>
          </cell>
          <cell r="S12625">
            <v>40</v>
          </cell>
        </row>
        <row r="12626">
          <cell r="K12626">
            <v>-0.61943277169444455</v>
          </cell>
          <cell r="S12626">
            <v>40</v>
          </cell>
        </row>
        <row r="12627">
          <cell r="K12627">
            <v>-0.15639562909397373</v>
          </cell>
          <cell r="S12627">
            <v>40</v>
          </cell>
        </row>
        <row r="12628">
          <cell r="K12628">
            <v>-0.61858034674687334</v>
          </cell>
          <cell r="S12628">
            <v>40</v>
          </cell>
        </row>
        <row r="12629">
          <cell r="K12629">
            <v>5.456026352302052</v>
          </cell>
          <cell r="S12629">
            <v>40</v>
          </cell>
        </row>
        <row r="12630">
          <cell r="K12630">
            <v>-0.48122928801273585</v>
          </cell>
          <cell r="S12630">
            <v>40</v>
          </cell>
        </row>
        <row r="12631">
          <cell r="K12631">
            <v>-0.53766934047164172</v>
          </cell>
          <cell r="S12631">
            <v>40</v>
          </cell>
        </row>
        <row r="12632">
          <cell r="K12632">
            <v>-0.51666724798084884</v>
          </cell>
          <cell r="S12632">
            <v>40</v>
          </cell>
        </row>
        <row r="12633">
          <cell r="K12633">
            <v>5.2955504251170442</v>
          </cell>
          <cell r="S12633">
            <v>40</v>
          </cell>
        </row>
        <row r="12634">
          <cell r="K12634">
            <v>-0.40041904554592411</v>
          </cell>
          <cell r="S12634">
            <v>40</v>
          </cell>
        </row>
        <row r="12635">
          <cell r="K12635">
            <v>-0.5670678186753082</v>
          </cell>
          <cell r="S12635">
            <v>40</v>
          </cell>
        </row>
        <row r="12636">
          <cell r="K12636">
            <v>0.65022936830274403</v>
          </cell>
          <cell r="S12636">
            <v>40</v>
          </cell>
        </row>
        <row r="12637">
          <cell r="K12637">
            <v>0.82252203377083866</v>
          </cell>
          <cell r="S12637">
            <v>40</v>
          </cell>
        </row>
        <row r="12638">
          <cell r="K12638">
            <v>-0.56081243499158939</v>
          </cell>
          <cell r="S12638">
            <v>40</v>
          </cell>
        </row>
        <row r="12639">
          <cell r="K12639">
            <v>0.2335364010425664</v>
          </cell>
          <cell r="S12639">
            <v>40</v>
          </cell>
        </row>
        <row r="12640">
          <cell r="K12640">
            <v>-0.52666638107322228</v>
          </cell>
          <cell r="S12640">
            <v>40</v>
          </cell>
        </row>
        <row r="12641">
          <cell r="K12641">
            <v>-8.0308405102750266E-2</v>
          </cell>
          <cell r="S12641">
            <v>40</v>
          </cell>
        </row>
        <row r="12642">
          <cell r="K12642">
            <v>-1.2814737178733733</v>
          </cell>
          <cell r="S12642">
            <v>40</v>
          </cell>
        </row>
        <row r="12643">
          <cell r="K12643">
            <v>-0.66957955265305968</v>
          </cell>
          <cell r="S12643">
            <v>40</v>
          </cell>
        </row>
        <row r="12644">
          <cell r="K12644">
            <v>-1.4223674644891078</v>
          </cell>
          <cell r="S12644">
            <v>40</v>
          </cell>
        </row>
        <row r="12645">
          <cell r="K12645">
            <v>1.4305824796498532E-2</v>
          </cell>
          <cell r="S12645">
            <v>40</v>
          </cell>
        </row>
        <row r="12646">
          <cell r="K12646">
            <v>-1.5204123805736365</v>
          </cell>
          <cell r="S12646">
            <v>40</v>
          </cell>
        </row>
        <row r="12647">
          <cell r="K12647">
            <v>1.4712740358965499</v>
          </cell>
          <cell r="S12647">
            <v>40</v>
          </cell>
        </row>
        <row r="12648">
          <cell r="K12648">
            <v>-1.2196116940392229E-2</v>
          </cell>
          <cell r="S12648">
            <v>40</v>
          </cell>
        </row>
        <row r="12649">
          <cell r="K12649">
            <v>112.44995437393736</v>
          </cell>
          <cell r="S12649">
            <v>40</v>
          </cell>
        </row>
        <row r="12650">
          <cell r="K12650">
            <v>1.3410071963711239</v>
          </cell>
          <cell r="S12650">
            <v>40</v>
          </cell>
        </row>
        <row r="12651">
          <cell r="K12651">
            <v>126.06404147190966</v>
          </cell>
          <cell r="S12651">
            <v>40</v>
          </cell>
        </row>
        <row r="12652">
          <cell r="K12652">
            <v>4.046612991803908</v>
          </cell>
          <cell r="S12652">
            <v>40</v>
          </cell>
        </row>
        <row r="12653">
          <cell r="K12653">
            <v>613.61951033548507</v>
          </cell>
          <cell r="S12653">
            <v>40</v>
          </cell>
        </row>
        <row r="12654">
          <cell r="K12654">
            <v>4.5504953387380223</v>
          </cell>
          <cell r="S12654">
            <v>40</v>
          </cell>
        </row>
        <row r="12655">
          <cell r="K12655">
            <v>16.724004821551873</v>
          </cell>
          <cell r="S12655">
            <v>40</v>
          </cell>
        </row>
        <row r="12656">
          <cell r="K12656">
            <v>4.0128098121175499</v>
          </cell>
          <cell r="S12656">
            <v>40</v>
          </cell>
        </row>
        <row r="12657">
          <cell r="K12657">
            <v>19.572806006830572</v>
          </cell>
          <cell r="S12657">
            <v>40</v>
          </cell>
        </row>
        <row r="12658">
          <cell r="K12658">
            <v>0.68630520026592345</v>
          </cell>
          <cell r="S12658">
            <v>40</v>
          </cell>
        </row>
        <row r="12659">
          <cell r="K12659">
            <v>17.040119870980647</v>
          </cell>
          <cell r="S12659">
            <v>40</v>
          </cell>
        </row>
        <row r="12660">
          <cell r="K12660">
            <v>0.65155090586728093</v>
          </cell>
          <cell r="S12660">
            <v>40</v>
          </cell>
        </row>
        <row r="12661">
          <cell r="K12661">
            <v>22.944644693747527</v>
          </cell>
          <cell r="S12661">
            <v>40</v>
          </cell>
        </row>
        <row r="12662">
          <cell r="K12662">
            <v>-2.2811605966749595</v>
          </cell>
          <cell r="S12662">
            <v>40</v>
          </cell>
        </row>
        <row r="12663">
          <cell r="K12663">
            <v>23.751120215596302</v>
          </cell>
          <cell r="S12663">
            <v>40</v>
          </cell>
        </row>
        <row r="12664">
          <cell r="K12664">
            <v>2.483367877248575</v>
          </cell>
          <cell r="S12664">
            <v>40</v>
          </cell>
        </row>
        <row r="12665">
          <cell r="K12665">
            <v>4.3806717488924804E-4</v>
          </cell>
          <cell r="S12665">
            <v>40</v>
          </cell>
        </row>
        <row r="12666">
          <cell r="K12666">
            <v>0.5298972091968106</v>
          </cell>
          <cell r="S12666">
            <v>40</v>
          </cell>
        </row>
        <row r="12667">
          <cell r="K12667">
            <v>0.49808207497417684</v>
          </cell>
          <cell r="S12667">
            <v>40</v>
          </cell>
        </row>
        <row r="12668">
          <cell r="K12668">
            <v>-0.52535683637442776</v>
          </cell>
          <cell r="S12668">
            <v>40</v>
          </cell>
        </row>
        <row r="12669">
          <cell r="K12669">
            <v>-0.5221201491483396</v>
          </cell>
          <cell r="S12669">
            <v>40</v>
          </cell>
        </row>
        <row r="12670">
          <cell r="K12670">
            <v>-0.47284285852273944</v>
          </cell>
          <cell r="S12670">
            <v>40</v>
          </cell>
        </row>
        <row r="12671">
          <cell r="K12671">
            <v>0.50476961746868376</v>
          </cell>
          <cell r="S12671">
            <v>40</v>
          </cell>
        </row>
        <row r="12672">
          <cell r="K12672">
            <v>0.78526158269720103</v>
          </cell>
          <cell r="S12672">
            <v>40</v>
          </cell>
        </row>
        <row r="12673">
          <cell r="K12673">
            <v>-0.60924343505702294</v>
          </cell>
          <cell r="S12673">
            <v>40</v>
          </cell>
        </row>
        <row r="12674">
          <cell r="K12674">
            <v>0.49243530932526614</v>
          </cell>
          <cell r="S12674">
            <v>40</v>
          </cell>
        </row>
        <row r="12675">
          <cell r="K12675">
            <v>-0.99272363093614258</v>
          </cell>
          <cell r="S12675">
            <v>40</v>
          </cell>
        </row>
        <row r="12676">
          <cell r="K12676">
            <v>0.17652888029500469</v>
          </cell>
          <cell r="S12676">
            <v>40</v>
          </cell>
        </row>
        <row r="12677">
          <cell r="K12677">
            <v>0.18033176237931151</v>
          </cell>
          <cell r="S12677">
            <v>40</v>
          </cell>
        </row>
        <row r="12678">
          <cell r="K12678">
            <v>0.63085388919508933</v>
          </cell>
          <cell r="S12678">
            <v>40</v>
          </cell>
        </row>
        <row r="12679">
          <cell r="K12679">
            <v>2.6314096505174425E-2</v>
          </cell>
          <cell r="S12679">
            <v>40</v>
          </cell>
        </row>
        <row r="12680">
          <cell r="K12680">
            <v>0.53605384123248312</v>
          </cell>
          <cell r="S12680">
            <v>40</v>
          </cell>
        </row>
        <row r="12681">
          <cell r="K12681">
            <v>0.55060051766124929</v>
          </cell>
          <cell r="S12681">
            <v>40</v>
          </cell>
        </row>
        <row r="12682">
          <cell r="K12682">
            <v>0.54394922874298079</v>
          </cell>
          <cell r="S12682">
            <v>40</v>
          </cell>
        </row>
        <row r="12683">
          <cell r="K12683">
            <v>0.65357140341740494</v>
          </cell>
          <cell r="S12683">
            <v>40</v>
          </cell>
        </row>
        <row r="12684">
          <cell r="K12684">
            <v>-1.1605385097850853</v>
          </cell>
          <cell r="S12684">
            <v>40</v>
          </cell>
        </row>
        <row r="12685">
          <cell r="K12685">
            <v>-3.8590325335606301E-2</v>
          </cell>
          <cell r="S12685">
            <v>40</v>
          </cell>
        </row>
        <row r="12686">
          <cell r="K12686">
            <v>-0.88527944347276244</v>
          </cell>
          <cell r="S12686">
            <v>40</v>
          </cell>
        </row>
        <row r="12687">
          <cell r="K12687">
            <v>-0.78922234844048766</v>
          </cell>
          <cell r="S12687">
            <v>40</v>
          </cell>
        </row>
        <row r="12688">
          <cell r="K12688">
            <v>-0.70200041258364454</v>
          </cell>
          <cell r="S12688">
            <v>40</v>
          </cell>
        </row>
        <row r="12689">
          <cell r="K12689">
            <v>-2.3874703091944194</v>
          </cell>
          <cell r="S12689">
            <v>40</v>
          </cell>
        </row>
        <row r="12690">
          <cell r="K12690">
            <v>-2.4447048863471905</v>
          </cell>
          <cell r="S12690">
            <v>40</v>
          </cell>
        </row>
        <row r="12691">
          <cell r="K12691">
            <v>-2.4672244558746894</v>
          </cell>
          <cell r="S12691">
            <v>40</v>
          </cell>
        </row>
        <row r="12692">
          <cell r="K12692">
            <v>-0.74696714799763619</v>
          </cell>
          <cell r="S12692">
            <v>40</v>
          </cell>
        </row>
        <row r="12693">
          <cell r="K12693">
            <v>-0.66379771350129557</v>
          </cell>
          <cell r="S12693">
            <v>40</v>
          </cell>
        </row>
        <row r="12694">
          <cell r="K12694">
            <v>3.7045810940645629</v>
          </cell>
          <cell r="S12694">
            <v>40</v>
          </cell>
        </row>
        <row r="12695">
          <cell r="K12695">
            <v>-1.1547280691750712</v>
          </cell>
          <cell r="S12695">
            <v>40</v>
          </cell>
        </row>
        <row r="12696">
          <cell r="K12696">
            <v>-1.4144583864342626</v>
          </cell>
          <cell r="S12696">
            <v>40</v>
          </cell>
        </row>
        <row r="12697">
          <cell r="K12697">
            <v>-0.58783343641838681</v>
          </cell>
          <cell r="S12697">
            <v>40</v>
          </cell>
        </row>
        <row r="12698">
          <cell r="K12698">
            <v>-0.7320715409945685</v>
          </cell>
          <cell r="S12698">
            <v>40</v>
          </cell>
        </row>
        <row r="12699">
          <cell r="K12699">
            <v>-0.61269112739005882</v>
          </cell>
          <cell r="S12699">
            <v>40</v>
          </cell>
        </row>
        <row r="12700">
          <cell r="K12700">
            <v>-0.5228395196418788</v>
          </cell>
          <cell r="S12700">
            <v>40</v>
          </cell>
        </row>
        <row r="12701">
          <cell r="K12701">
            <v>5.3347031682327994</v>
          </cell>
          <cell r="S12701">
            <v>40</v>
          </cell>
        </row>
        <row r="12702">
          <cell r="K12702">
            <v>235.93686177662664</v>
          </cell>
          <cell r="S12702">
            <v>40</v>
          </cell>
        </row>
        <row r="12703">
          <cell r="K12703">
            <v>-3.6994755466963458E-2</v>
          </cell>
          <cell r="S12703">
            <v>40</v>
          </cell>
        </row>
        <row r="12704">
          <cell r="K12704">
            <v>23.388800912147921</v>
          </cell>
          <cell r="S12704">
            <v>40</v>
          </cell>
        </row>
        <row r="12705">
          <cell r="K12705">
            <v>510.81067720545065</v>
          </cell>
          <cell r="S12705">
            <v>40</v>
          </cell>
        </row>
        <row r="12706">
          <cell r="K12706">
            <v>-2.48564343745092</v>
          </cell>
          <cell r="S12706">
            <v>40</v>
          </cell>
        </row>
        <row r="12707">
          <cell r="K12707">
            <v>-0.9084028474578929</v>
          </cell>
          <cell r="S12707">
            <v>40</v>
          </cell>
        </row>
        <row r="12708">
          <cell r="K12708">
            <v>-0.83415814785601428</v>
          </cell>
          <cell r="S12708">
            <v>40</v>
          </cell>
        </row>
        <row r="12709">
          <cell r="K12709">
            <v>-0.76770835796113135</v>
          </cell>
          <cell r="S12709">
            <v>40</v>
          </cell>
        </row>
        <row r="12710">
          <cell r="K12710">
            <v>-0.88528798882800053</v>
          </cell>
          <cell r="S12710">
            <v>40</v>
          </cell>
        </row>
        <row r="12711">
          <cell r="K12711">
            <v>-2.3668851545767646</v>
          </cell>
          <cell r="S12711">
            <v>40</v>
          </cell>
        </row>
        <row r="12712">
          <cell r="K12712">
            <v>-2.3930593100152433</v>
          </cell>
          <cell r="S12712">
            <v>40</v>
          </cell>
        </row>
        <row r="12713">
          <cell r="K12713">
            <v>0.7299706903636014</v>
          </cell>
          <cell r="S12713">
            <v>40</v>
          </cell>
        </row>
        <row r="12714">
          <cell r="K12714">
            <v>-0.7576694432703891</v>
          </cell>
          <cell r="S12714">
            <v>40</v>
          </cell>
        </row>
        <row r="12715">
          <cell r="K12715">
            <v>-0.69888915041321287</v>
          </cell>
          <cell r="S12715">
            <v>40</v>
          </cell>
        </row>
        <row r="12716">
          <cell r="K12716">
            <v>-1.6851036340294911</v>
          </cell>
          <cell r="S12716">
            <v>40</v>
          </cell>
        </row>
        <row r="12717">
          <cell r="K12717">
            <v>-0.16519276834299088</v>
          </cell>
          <cell r="S12717">
            <v>40</v>
          </cell>
        </row>
        <row r="12718">
          <cell r="K12718">
            <v>-0.75691297674694658</v>
          </cell>
          <cell r="S12718">
            <v>40</v>
          </cell>
        </row>
        <row r="12719">
          <cell r="K12719">
            <v>-0.73196130537324466</v>
          </cell>
          <cell r="S12719">
            <v>40</v>
          </cell>
        </row>
        <row r="12720">
          <cell r="K12720">
            <v>-0.63403228983592352</v>
          </cell>
          <cell r="S12720">
            <v>40</v>
          </cell>
        </row>
        <row r="12721">
          <cell r="K12721">
            <v>-0.56694420221028829</v>
          </cell>
          <cell r="S12721">
            <v>40</v>
          </cell>
        </row>
        <row r="12722">
          <cell r="K12722">
            <v>258.57553708083543</v>
          </cell>
          <cell r="S12722">
            <v>40</v>
          </cell>
        </row>
        <row r="12723">
          <cell r="K12723">
            <v>224.05678264350067</v>
          </cell>
          <cell r="S12723">
            <v>40</v>
          </cell>
        </row>
        <row r="12724">
          <cell r="K12724">
            <v>473.36306775726808</v>
          </cell>
          <cell r="S12724">
            <v>40</v>
          </cell>
        </row>
        <row r="12725">
          <cell r="K12725">
            <v>7.9427244248877411</v>
          </cell>
          <cell r="S12725">
            <v>40</v>
          </cell>
        </row>
        <row r="12726">
          <cell r="K12726">
            <v>622.74086096830831</v>
          </cell>
          <cell r="S12726">
            <v>40</v>
          </cell>
        </row>
        <row r="12727">
          <cell r="K12727">
            <v>-2.1132583999253769</v>
          </cell>
          <cell r="S12727">
            <v>40</v>
          </cell>
        </row>
        <row r="12728">
          <cell r="K12728">
            <v>-0.90225910110733976</v>
          </cell>
          <cell r="S12728">
            <v>40</v>
          </cell>
        </row>
        <row r="12729">
          <cell r="K12729">
            <v>-0.84223542823117437</v>
          </cell>
          <cell r="S12729">
            <v>40</v>
          </cell>
        </row>
        <row r="12730">
          <cell r="K12730">
            <v>-0.79287976208889976</v>
          </cell>
          <cell r="S12730">
            <v>40</v>
          </cell>
        </row>
        <row r="12731">
          <cell r="K12731">
            <v>-2.3296829159315333</v>
          </cell>
          <cell r="S12731">
            <v>40</v>
          </cell>
        </row>
        <row r="12732">
          <cell r="K12732">
            <v>-2.3685629880090135</v>
          </cell>
          <cell r="S12732">
            <v>40</v>
          </cell>
        </row>
        <row r="12733">
          <cell r="K12733">
            <v>-2.3839691530214959</v>
          </cell>
          <cell r="S12733">
            <v>40</v>
          </cell>
        </row>
        <row r="12734">
          <cell r="K12734">
            <v>-0.76468626885656854</v>
          </cell>
          <cell r="S12734">
            <v>40</v>
          </cell>
        </row>
        <row r="12735">
          <cell r="K12735">
            <v>-0.72102132593468871</v>
          </cell>
          <cell r="S12735">
            <v>40</v>
          </cell>
        </row>
        <row r="12736">
          <cell r="K12736">
            <v>3.4957657228772883</v>
          </cell>
          <cell r="S12736">
            <v>40</v>
          </cell>
        </row>
        <row r="12737">
          <cell r="K12737">
            <v>-1.2203915985389775</v>
          </cell>
          <cell r="S12737">
            <v>40</v>
          </cell>
        </row>
        <row r="12738">
          <cell r="K12738">
            <v>-1.4225986597461162</v>
          </cell>
          <cell r="S12738">
            <v>40</v>
          </cell>
        </row>
        <row r="12739">
          <cell r="K12739">
            <v>-0.68544735461401229</v>
          </cell>
          <cell r="S12739">
            <v>40</v>
          </cell>
        </row>
        <row r="12740">
          <cell r="K12740">
            <v>261.0998357133227</v>
          </cell>
          <cell r="S12740">
            <v>40</v>
          </cell>
        </row>
        <row r="12741">
          <cell r="K12741">
            <v>15.81473215135296</v>
          </cell>
          <cell r="S12741">
            <v>40</v>
          </cell>
        </row>
        <row r="12742">
          <cell r="K12742">
            <v>11.76849942783419</v>
          </cell>
          <cell r="S12742">
            <v>40</v>
          </cell>
        </row>
        <row r="12743">
          <cell r="K12743">
            <v>21.861223994150269</v>
          </cell>
          <cell r="S12743">
            <v>40</v>
          </cell>
        </row>
        <row r="12744">
          <cell r="K12744">
            <v>-0.13631834713209234</v>
          </cell>
          <cell r="S12744">
            <v>40</v>
          </cell>
        </row>
        <row r="12745">
          <cell r="K12745">
            <v>-0.18741119157182018</v>
          </cell>
          <cell r="S12745">
            <v>40</v>
          </cell>
        </row>
        <row r="12746">
          <cell r="K12746">
            <v>315.89922492777896</v>
          </cell>
          <cell r="S12746">
            <v>40</v>
          </cell>
        </row>
        <row r="12747">
          <cell r="K12747">
            <v>-0.1816589504194244</v>
          </cell>
          <cell r="S12747">
            <v>40</v>
          </cell>
        </row>
        <row r="12748">
          <cell r="K12748">
            <v>-2.4477742764410211</v>
          </cell>
          <cell r="S12748">
            <v>40</v>
          </cell>
        </row>
        <row r="12749">
          <cell r="K12749">
            <v>-1.0523740390137566</v>
          </cell>
          <cell r="S12749">
            <v>40</v>
          </cell>
        </row>
        <row r="12750">
          <cell r="K12750">
            <v>-1.0013450839433224</v>
          </cell>
          <cell r="S12750">
            <v>40</v>
          </cell>
        </row>
        <row r="12751">
          <cell r="K12751">
            <v>-0.95529018322295312</v>
          </cell>
          <cell r="S12751">
            <v>40</v>
          </cell>
        </row>
        <row r="12752">
          <cell r="K12752">
            <v>-2.4351020259121601</v>
          </cell>
          <cell r="S12752">
            <v>40</v>
          </cell>
        </row>
        <row r="12753">
          <cell r="K12753">
            <v>-2.4907418365606975</v>
          </cell>
          <cell r="S12753">
            <v>40</v>
          </cell>
        </row>
        <row r="12754">
          <cell r="K12754">
            <v>-2.5396941667380419</v>
          </cell>
          <cell r="S12754">
            <v>40</v>
          </cell>
        </row>
        <row r="12755">
          <cell r="K12755">
            <v>-2.1360477289363682</v>
          </cell>
          <cell r="S12755">
            <v>40</v>
          </cell>
        </row>
        <row r="12756">
          <cell r="K12756">
            <v>-2.1731607773585848</v>
          </cell>
          <cell r="S12756">
            <v>40</v>
          </cell>
        </row>
        <row r="12757">
          <cell r="K12757">
            <v>-2.2059313548868693</v>
          </cell>
          <cell r="S12757">
            <v>40</v>
          </cell>
        </row>
        <row r="12758">
          <cell r="K12758">
            <v>-0.63640159646080663</v>
          </cell>
          <cell r="S12758">
            <v>40</v>
          </cell>
        </row>
        <row r="12759">
          <cell r="K12759">
            <v>0.70336698934069952</v>
          </cell>
          <cell r="S12759">
            <v>40</v>
          </cell>
        </row>
        <row r="12760">
          <cell r="K12760">
            <v>0.45685378272430499</v>
          </cell>
          <cell r="S12760">
            <v>40</v>
          </cell>
        </row>
        <row r="12761">
          <cell r="K12761">
            <v>3.0755741512646475</v>
          </cell>
          <cell r="S12761">
            <v>40</v>
          </cell>
        </row>
        <row r="12762">
          <cell r="K12762">
            <v>316.31565571190868</v>
          </cell>
          <cell r="S12762">
            <v>40</v>
          </cell>
        </row>
        <row r="12763">
          <cell r="K12763">
            <v>302.6940740439648</v>
          </cell>
          <cell r="S12763">
            <v>40</v>
          </cell>
        </row>
        <row r="12764">
          <cell r="K12764">
            <v>-0.15796498355954366</v>
          </cell>
          <cell r="S12764">
            <v>40</v>
          </cell>
        </row>
        <row r="12765">
          <cell r="K12765">
            <v>349.74525178142187</v>
          </cell>
          <cell r="S12765">
            <v>40</v>
          </cell>
        </row>
        <row r="12766">
          <cell r="K12766">
            <v>-0.65226496051528438</v>
          </cell>
          <cell r="S12766">
            <v>40</v>
          </cell>
        </row>
        <row r="12767">
          <cell r="K12767">
            <v>-0.6581378221408658</v>
          </cell>
          <cell r="S12767">
            <v>40</v>
          </cell>
        </row>
        <row r="12768">
          <cell r="K12768">
            <v>22.867098908854423</v>
          </cell>
          <cell r="S12768">
            <v>40</v>
          </cell>
        </row>
        <row r="12769">
          <cell r="K12769">
            <v>428.77467473244951</v>
          </cell>
          <cell r="S12769">
            <v>40</v>
          </cell>
        </row>
        <row r="12770">
          <cell r="K12770">
            <v>-0.49612729736434602</v>
          </cell>
          <cell r="S12770">
            <v>40</v>
          </cell>
        </row>
        <row r="12771">
          <cell r="K12771">
            <v>-0.62765036682566433</v>
          </cell>
          <cell r="S12771">
            <v>40</v>
          </cell>
        </row>
        <row r="12772">
          <cell r="K12772">
            <v>-0.83228920946691531</v>
          </cell>
          <cell r="S12772">
            <v>40</v>
          </cell>
        </row>
        <row r="12773">
          <cell r="K12773">
            <v>1.3220721044531656</v>
          </cell>
          <cell r="S12773">
            <v>40</v>
          </cell>
        </row>
        <row r="12774">
          <cell r="K12774">
            <v>-3.0106572633560855</v>
          </cell>
          <cell r="S12774">
            <v>40</v>
          </cell>
        </row>
        <row r="12775">
          <cell r="K12775">
            <v>-3.0163032837051378</v>
          </cell>
          <cell r="S12775">
            <v>40</v>
          </cell>
        </row>
        <row r="12776">
          <cell r="K12776">
            <v>2.4439528114773106E-2</v>
          </cell>
          <cell r="S12776">
            <v>40</v>
          </cell>
        </row>
        <row r="12777">
          <cell r="K12777">
            <v>0.71926908876784601</v>
          </cell>
          <cell r="S12777">
            <v>40</v>
          </cell>
        </row>
        <row r="12778">
          <cell r="K12778">
            <v>-0.53303598619216985</v>
          </cell>
          <cell r="S12778">
            <v>40</v>
          </cell>
        </row>
        <row r="12779">
          <cell r="K12779">
            <v>-0.31434623858360444</v>
          </cell>
          <cell r="S12779">
            <v>40</v>
          </cell>
        </row>
        <row r="12780">
          <cell r="K12780">
            <v>-0.38026572378558537</v>
          </cell>
          <cell r="S12780">
            <v>40</v>
          </cell>
        </row>
        <row r="12781">
          <cell r="K12781">
            <v>-0.70358647421806719</v>
          </cell>
          <cell r="S12781">
            <v>40</v>
          </cell>
        </row>
        <row r="12782">
          <cell r="K12782">
            <v>-0.22749181717052028</v>
          </cell>
          <cell r="S12782">
            <v>40</v>
          </cell>
        </row>
        <row r="12783">
          <cell r="K12783">
            <v>-0.78534652110475578</v>
          </cell>
          <cell r="S12783">
            <v>40</v>
          </cell>
        </row>
        <row r="12784">
          <cell r="K12784">
            <v>10.313152882898953</v>
          </cell>
          <cell r="S12784">
            <v>40</v>
          </cell>
        </row>
        <row r="12785">
          <cell r="K12785">
            <v>4242.3000158999166</v>
          </cell>
          <cell r="S12785">
            <v>40</v>
          </cell>
        </row>
        <row r="12786">
          <cell r="K12786">
            <v>37.590119986203192</v>
          </cell>
          <cell r="S12786">
            <v>40</v>
          </cell>
        </row>
        <row r="12787">
          <cell r="K12787">
            <v>-0.2404808189233878</v>
          </cell>
          <cell r="S12787">
            <v>40</v>
          </cell>
        </row>
        <row r="12788">
          <cell r="K12788">
            <v>-0.22460958282396093</v>
          </cell>
          <cell r="S12788">
            <v>40</v>
          </cell>
        </row>
        <row r="12789">
          <cell r="K12789">
            <v>86.295058922260282</v>
          </cell>
          <cell r="S12789">
            <v>40</v>
          </cell>
        </row>
        <row r="12790">
          <cell r="K12790">
            <v>-0.1868423565215572</v>
          </cell>
          <cell r="S12790">
            <v>40</v>
          </cell>
        </row>
        <row r="12791">
          <cell r="K12791">
            <v>-8.9997851644498139E-2</v>
          </cell>
          <cell r="S12791">
            <v>40</v>
          </cell>
        </row>
        <row r="12792">
          <cell r="K12792">
            <v>-0.69948134119932504</v>
          </cell>
          <cell r="S12792">
            <v>40</v>
          </cell>
        </row>
        <row r="12793">
          <cell r="K12793">
            <v>-0.27097382237443224</v>
          </cell>
          <cell r="S12793">
            <v>40</v>
          </cell>
        </row>
        <row r="12794">
          <cell r="K12794">
            <v>-0.67407557204762214</v>
          </cell>
          <cell r="S12794">
            <v>40</v>
          </cell>
        </row>
        <row r="12795">
          <cell r="K12795">
            <v>-0.80984810451944522</v>
          </cell>
          <cell r="S12795">
            <v>40</v>
          </cell>
        </row>
        <row r="12796">
          <cell r="K12796">
            <v>-0.67949929633470829</v>
          </cell>
          <cell r="S12796">
            <v>40</v>
          </cell>
        </row>
        <row r="12797">
          <cell r="K12797">
            <v>-0.62934297221501134</v>
          </cell>
          <cell r="S12797">
            <v>40</v>
          </cell>
        </row>
        <row r="12798">
          <cell r="K12798">
            <v>-0.59121383670559446</v>
          </cell>
          <cell r="S12798">
            <v>40</v>
          </cell>
        </row>
        <row r="12799">
          <cell r="K12799">
            <v>-0.51373756219511768</v>
          </cell>
          <cell r="S12799">
            <v>40</v>
          </cell>
        </row>
        <row r="12800">
          <cell r="K12800">
            <v>-0.46500775737803041</v>
          </cell>
          <cell r="S12800">
            <v>40</v>
          </cell>
        </row>
        <row r="12801">
          <cell r="K12801">
            <v>-0.52963007309448962</v>
          </cell>
          <cell r="S12801">
            <v>40</v>
          </cell>
        </row>
        <row r="12802">
          <cell r="K12802">
            <v>-0.48451852772237652</v>
          </cell>
          <cell r="S12802">
            <v>40</v>
          </cell>
        </row>
        <row r="12803">
          <cell r="K12803">
            <v>0.1128512720230101</v>
          </cell>
          <cell r="S12803">
            <v>40</v>
          </cell>
        </row>
        <row r="12804">
          <cell r="K12804">
            <v>0.7434538292223184</v>
          </cell>
          <cell r="S12804">
            <v>40</v>
          </cell>
        </row>
        <row r="12805">
          <cell r="K12805">
            <v>1.1666761764190388</v>
          </cell>
          <cell r="S12805">
            <v>40</v>
          </cell>
        </row>
        <row r="12806">
          <cell r="K12806">
            <v>-0.5609992106915338</v>
          </cell>
          <cell r="S12806">
            <v>40</v>
          </cell>
        </row>
        <row r="12807">
          <cell r="K12807">
            <v>0.72288605781474669</v>
          </cell>
          <cell r="S12807">
            <v>40</v>
          </cell>
        </row>
        <row r="12808">
          <cell r="K12808">
            <v>-0.53558815627226319</v>
          </cell>
          <cell r="S12808">
            <v>40</v>
          </cell>
        </row>
        <row r="12809">
          <cell r="K12809">
            <v>-7.9473646542548251E-2</v>
          </cell>
          <cell r="S12809">
            <v>40</v>
          </cell>
        </row>
        <row r="12810">
          <cell r="K12810">
            <v>0.38078524673416686</v>
          </cell>
          <cell r="S12810">
            <v>40</v>
          </cell>
        </row>
        <row r="12811">
          <cell r="K12811">
            <v>-0.10893545442212318</v>
          </cell>
          <cell r="S12811">
            <v>40</v>
          </cell>
        </row>
        <row r="12812">
          <cell r="K12812">
            <v>0.74841714350050881</v>
          </cell>
          <cell r="S12812">
            <v>40</v>
          </cell>
        </row>
        <row r="12813">
          <cell r="K12813">
            <v>-0.70824134735083599</v>
          </cell>
          <cell r="S12813">
            <v>40</v>
          </cell>
        </row>
        <row r="12814">
          <cell r="K12814">
            <v>0.98694346746008721</v>
          </cell>
          <cell r="S12814">
            <v>40</v>
          </cell>
        </row>
        <row r="12815">
          <cell r="K12815">
            <v>-0.28815419054146607</v>
          </cell>
          <cell r="S12815">
            <v>40</v>
          </cell>
        </row>
        <row r="12816">
          <cell r="K12816">
            <v>6.8209692494216032E-2</v>
          </cell>
          <cell r="S12816">
            <v>40</v>
          </cell>
        </row>
        <row r="12817">
          <cell r="K12817">
            <v>91.061673003751594</v>
          </cell>
          <cell r="S12817">
            <v>40</v>
          </cell>
        </row>
        <row r="12818">
          <cell r="K12818">
            <v>1.42537910593093</v>
          </cell>
          <cell r="S12818">
            <v>40</v>
          </cell>
        </row>
        <row r="12819">
          <cell r="K12819">
            <v>5.8061102250383918</v>
          </cell>
          <cell r="S12819">
            <v>40</v>
          </cell>
        </row>
        <row r="12820">
          <cell r="K12820">
            <v>1.9301086532555998</v>
          </cell>
          <cell r="S12820">
            <v>40</v>
          </cell>
        </row>
        <row r="12821">
          <cell r="K12821">
            <v>2564.8436559310062</v>
          </cell>
          <cell r="S12821">
            <v>40</v>
          </cell>
        </row>
        <row r="12822">
          <cell r="K12822">
            <v>2.902334892190952</v>
          </cell>
          <cell r="S12822">
            <v>40</v>
          </cell>
        </row>
        <row r="12823">
          <cell r="K12823">
            <v>21.527547839494854</v>
          </cell>
          <cell r="S12823">
            <v>40</v>
          </cell>
        </row>
        <row r="12824">
          <cell r="K12824">
            <v>0.67318175027670279</v>
          </cell>
          <cell r="S12824">
            <v>40</v>
          </cell>
        </row>
        <row r="12825">
          <cell r="K12825">
            <v>25.350887876292131</v>
          </cell>
          <cell r="S12825">
            <v>40</v>
          </cell>
        </row>
        <row r="12826">
          <cell r="K12826">
            <v>0.31962288392224519</v>
          </cell>
          <cell r="S12826">
            <v>40</v>
          </cell>
        </row>
        <row r="12827">
          <cell r="K12827">
            <v>-0.22750261452355333</v>
          </cell>
          <cell r="S12827">
            <v>40</v>
          </cell>
        </row>
        <row r="12828">
          <cell r="K12828">
            <v>0.83957028408302525</v>
          </cell>
          <cell r="S12828">
            <v>40</v>
          </cell>
        </row>
        <row r="12829">
          <cell r="K12829">
            <v>22.822938048381619</v>
          </cell>
          <cell r="S12829">
            <v>40</v>
          </cell>
        </row>
        <row r="12830">
          <cell r="K12830">
            <v>0.59687044987526117</v>
          </cell>
          <cell r="S12830">
            <v>40</v>
          </cell>
        </row>
        <row r="12831">
          <cell r="K12831">
            <v>-0.21323836313182573</v>
          </cell>
          <cell r="S12831">
            <v>40</v>
          </cell>
        </row>
        <row r="12832">
          <cell r="K12832">
            <v>2.125244167563646</v>
          </cell>
          <cell r="S12832">
            <v>40</v>
          </cell>
        </row>
        <row r="12833">
          <cell r="K12833">
            <v>-1.0584700583276252</v>
          </cell>
          <cell r="S12833">
            <v>40</v>
          </cell>
        </row>
        <row r="12834">
          <cell r="K12834">
            <v>-1.2346022332743143</v>
          </cell>
          <cell r="S12834">
            <v>40</v>
          </cell>
        </row>
        <row r="12835">
          <cell r="K12835">
            <v>-1.4234559160293796</v>
          </cell>
          <cell r="S12835">
            <v>40</v>
          </cell>
        </row>
        <row r="12836">
          <cell r="K12836">
            <v>-0.61438144457263577</v>
          </cell>
          <cell r="S12836">
            <v>40</v>
          </cell>
        </row>
        <row r="12837">
          <cell r="K12837">
            <v>-0.55895564856938496</v>
          </cell>
          <cell r="S12837">
            <v>40</v>
          </cell>
        </row>
        <row r="12838">
          <cell r="K12838">
            <v>-0.52557048430495912</v>
          </cell>
          <cell r="S12838">
            <v>40</v>
          </cell>
        </row>
        <row r="12839">
          <cell r="K12839">
            <v>0.19043607252890263</v>
          </cell>
          <cell r="S12839">
            <v>40</v>
          </cell>
        </row>
        <row r="12840">
          <cell r="K12840">
            <v>1.21501202586271</v>
          </cell>
          <cell r="S12840">
            <v>40</v>
          </cell>
        </row>
        <row r="12841">
          <cell r="K12841">
            <v>1.6421601858701951</v>
          </cell>
          <cell r="S12841">
            <v>40</v>
          </cell>
        </row>
        <row r="12842">
          <cell r="K12842">
            <v>-0.97630996197777142</v>
          </cell>
          <cell r="S12842">
            <v>40</v>
          </cell>
        </row>
        <row r="12843">
          <cell r="K12843">
            <v>-0.93198072636417451</v>
          </cell>
          <cell r="S12843">
            <v>40</v>
          </cell>
        </row>
        <row r="12844">
          <cell r="K12844">
            <v>-0.9470220060839476</v>
          </cell>
          <cell r="S12844">
            <v>40</v>
          </cell>
        </row>
        <row r="12845">
          <cell r="K12845">
            <v>0.22805337964577432</v>
          </cell>
          <cell r="S12845">
            <v>40</v>
          </cell>
        </row>
        <row r="12846">
          <cell r="K12846">
            <v>0.54616741870426966</v>
          </cell>
          <cell r="S12846">
            <v>40</v>
          </cell>
        </row>
        <row r="12847">
          <cell r="K12847">
            <v>0.35566181062908192</v>
          </cell>
          <cell r="S12847">
            <v>40</v>
          </cell>
        </row>
        <row r="12848">
          <cell r="K12848">
            <v>0.63061141348008976</v>
          </cell>
          <cell r="S12848">
            <v>40</v>
          </cell>
        </row>
        <row r="12849">
          <cell r="K12849">
            <v>3.0146483346993826</v>
          </cell>
          <cell r="S12849">
            <v>40</v>
          </cell>
        </row>
        <row r="12850">
          <cell r="K12850">
            <v>-2.3087590097698176</v>
          </cell>
          <cell r="S12850">
            <v>40</v>
          </cell>
        </row>
        <row r="12851">
          <cell r="K12851">
            <v>0.88545456821635327</v>
          </cell>
          <cell r="S12851">
            <v>40</v>
          </cell>
        </row>
        <row r="12852">
          <cell r="K12852">
            <v>-1.0115227306044487</v>
          </cell>
          <cell r="S12852">
            <v>40</v>
          </cell>
        </row>
        <row r="12853">
          <cell r="K12853">
            <v>-6.1739670095266243E-2</v>
          </cell>
          <cell r="S12853">
            <v>40</v>
          </cell>
        </row>
        <row r="12854">
          <cell r="K12854">
            <v>0</v>
          </cell>
          <cell r="S12854">
            <v>0</v>
          </cell>
        </row>
        <row r="12855">
          <cell r="K12855">
            <v>0</v>
          </cell>
          <cell r="S12855">
            <v>0</v>
          </cell>
        </row>
        <row r="12856">
          <cell r="K12856">
            <v>0</v>
          </cell>
          <cell r="S12856">
            <v>0</v>
          </cell>
        </row>
        <row r="12857">
          <cell r="K12857">
            <v>0</v>
          </cell>
          <cell r="S12857">
            <v>0</v>
          </cell>
        </row>
        <row r="12858">
          <cell r="K12858">
            <v>0</v>
          </cell>
          <cell r="S12858">
            <v>0</v>
          </cell>
        </row>
        <row r="12859">
          <cell r="K12859">
            <v>0</v>
          </cell>
          <cell r="S12859">
            <v>0</v>
          </cell>
        </row>
        <row r="12860">
          <cell r="K12860">
            <v>0</v>
          </cell>
          <cell r="S12860">
            <v>0</v>
          </cell>
        </row>
        <row r="12861">
          <cell r="K12861">
            <v>0</v>
          </cell>
          <cell r="S12861">
            <v>0</v>
          </cell>
        </row>
        <row r="12862">
          <cell r="K12862">
            <v>0</v>
          </cell>
          <cell r="S12862">
            <v>0</v>
          </cell>
        </row>
        <row r="12863">
          <cell r="K12863">
            <v>0</v>
          </cell>
          <cell r="S12863">
            <v>0</v>
          </cell>
        </row>
        <row r="12864">
          <cell r="K12864">
            <v>0</v>
          </cell>
          <cell r="S12864">
            <v>0</v>
          </cell>
        </row>
        <row r="12865">
          <cell r="K12865">
            <v>0</v>
          </cell>
          <cell r="S12865">
            <v>0</v>
          </cell>
        </row>
        <row r="12866">
          <cell r="K12866">
            <v>0</v>
          </cell>
          <cell r="S12866">
            <v>0</v>
          </cell>
        </row>
        <row r="12867">
          <cell r="K12867">
            <v>0</v>
          </cell>
          <cell r="S12867">
            <v>0</v>
          </cell>
        </row>
        <row r="12868">
          <cell r="K12868">
            <v>0</v>
          </cell>
          <cell r="S12868">
            <v>0</v>
          </cell>
        </row>
        <row r="12869">
          <cell r="K12869">
            <v>0</v>
          </cell>
          <cell r="S12869">
            <v>0</v>
          </cell>
        </row>
        <row r="12870">
          <cell r="K12870">
            <v>0</v>
          </cell>
          <cell r="S12870">
            <v>0</v>
          </cell>
        </row>
        <row r="12871">
          <cell r="K12871">
            <v>0</v>
          </cell>
          <cell r="S12871">
            <v>0</v>
          </cell>
        </row>
        <row r="12872">
          <cell r="K12872">
            <v>0</v>
          </cell>
          <cell r="S12872">
            <v>0</v>
          </cell>
        </row>
        <row r="12873">
          <cell r="K12873">
            <v>0</v>
          </cell>
          <cell r="S12873">
            <v>0</v>
          </cell>
        </row>
        <row r="12874">
          <cell r="K12874">
            <v>0</v>
          </cell>
          <cell r="S12874">
            <v>0</v>
          </cell>
        </row>
        <row r="12875">
          <cell r="K12875">
            <v>-0.80062822814232604</v>
          </cell>
          <cell r="S12875">
            <v>40</v>
          </cell>
        </row>
        <row r="12876">
          <cell r="K12876">
            <v>-0.86033577035149622</v>
          </cell>
          <cell r="S12876">
            <v>40</v>
          </cell>
        </row>
        <row r="12877">
          <cell r="K12877">
            <v>-0.88341416842568043</v>
          </cell>
          <cell r="S12877">
            <v>40</v>
          </cell>
        </row>
        <row r="12878">
          <cell r="K12878">
            <v>-1.5748502350795104</v>
          </cell>
          <cell r="S12878">
            <v>40</v>
          </cell>
        </row>
        <row r="12879">
          <cell r="K12879">
            <v>-1.7544712311310615</v>
          </cell>
          <cell r="S12879">
            <v>40</v>
          </cell>
        </row>
        <row r="12880">
          <cell r="K12880">
            <v>-1.8211880359612818</v>
          </cell>
          <cell r="S12880">
            <v>40</v>
          </cell>
        </row>
        <row r="12881">
          <cell r="K12881">
            <v>-1.2597193727117537</v>
          </cell>
          <cell r="S12881">
            <v>40</v>
          </cell>
        </row>
        <row r="12882">
          <cell r="K12882">
            <v>-1.2020994229841562</v>
          </cell>
          <cell r="S12882">
            <v>40</v>
          </cell>
        </row>
        <row r="12883">
          <cell r="K12883">
            <v>-1.5643524898886709</v>
          </cell>
          <cell r="S12883">
            <v>40</v>
          </cell>
        </row>
        <row r="12884">
          <cell r="K12884">
            <v>-0.88587994459685859</v>
          </cell>
          <cell r="S12884">
            <v>40</v>
          </cell>
        </row>
        <row r="12885">
          <cell r="K12885">
            <v>-0.97364313719172091</v>
          </cell>
          <cell r="S12885">
            <v>40</v>
          </cell>
        </row>
        <row r="12886">
          <cell r="K12886">
            <v>-1.0308983293111056</v>
          </cell>
          <cell r="S12886">
            <v>40</v>
          </cell>
        </row>
        <row r="12887">
          <cell r="K12887">
            <v>-0.9398450034486151</v>
          </cell>
          <cell r="S12887">
            <v>40</v>
          </cell>
        </row>
        <row r="12888">
          <cell r="K12888">
            <v>-0.98843622703614986</v>
          </cell>
          <cell r="S12888">
            <v>40</v>
          </cell>
        </row>
        <row r="12889">
          <cell r="K12889">
            <v>-8.7524325200019084E-4</v>
          </cell>
          <cell r="S12889">
            <v>40</v>
          </cell>
        </row>
        <row r="12890">
          <cell r="K12890">
            <v>-1.0102247578449401E-3</v>
          </cell>
          <cell r="S12890">
            <v>40</v>
          </cell>
        </row>
        <row r="12891">
          <cell r="K12891">
            <v>-8.2082253387989951E-4</v>
          </cell>
          <cell r="S12891">
            <v>40</v>
          </cell>
        </row>
        <row r="12892">
          <cell r="K12892">
            <v>-0.89350505580242767</v>
          </cell>
          <cell r="S12892">
            <v>40</v>
          </cell>
        </row>
        <row r="12893">
          <cell r="K12893">
            <v>-8.4468939287870909E-4</v>
          </cell>
          <cell r="S12893">
            <v>40</v>
          </cell>
        </row>
        <row r="12894">
          <cell r="K12894">
            <v>0.21855605680908013</v>
          </cell>
          <cell r="S12894">
            <v>40</v>
          </cell>
        </row>
        <row r="12895">
          <cell r="K12895">
            <v>40.137838709975199</v>
          </cell>
          <cell r="S12895">
            <v>40</v>
          </cell>
        </row>
        <row r="12896">
          <cell r="K12896">
            <v>-1.2979724129536096E-3</v>
          </cell>
          <cell r="S12896">
            <v>40</v>
          </cell>
        </row>
        <row r="12897">
          <cell r="K12897">
            <v>-1.5247006720236244E-3</v>
          </cell>
          <cell r="S12897">
            <v>40</v>
          </cell>
        </row>
        <row r="12898">
          <cell r="K12898">
            <v>-1.1512467523830665E-2</v>
          </cell>
          <cell r="S12898">
            <v>40</v>
          </cell>
        </row>
        <row r="12899">
          <cell r="K12899">
            <v>0.64049372546051231</v>
          </cell>
          <cell r="S12899">
            <v>40</v>
          </cell>
        </row>
        <row r="12900">
          <cell r="K12900">
            <v>4.7116816117797194E-3</v>
          </cell>
          <cell r="S12900">
            <v>40</v>
          </cell>
        </row>
        <row r="12901">
          <cell r="K12901">
            <v>0.48530420356689125</v>
          </cell>
          <cell r="S12901">
            <v>40</v>
          </cell>
        </row>
        <row r="12902">
          <cell r="K12902">
            <v>-2.0295088624307091E-3</v>
          </cell>
          <cell r="S12902">
            <v>40</v>
          </cell>
        </row>
        <row r="12903">
          <cell r="K12903">
            <v>-1.3452978237655124E-2</v>
          </cell>
          <cell r="S12903">
            <v>40</v>
          </cell>
        </row>
        <row r="12904">
          <cell r="K12904">
            <v>1.3919729063663642</v>
          </cell>
          <cell r="S12904">
            <v>40</v>
          </cell>
        </row>
        <row r="12905">
          <cell r="K12905">
            <v>1.3233981933733852</v>
          </cell>
          <cell r="S12905">
            <v>40</v>
          </cell>
        </row>
        <row r="12906">
          <cell r="K12906">
            <v>-9.6675875406181436E-4</v>
          </cell>
          <cell r="S12906">
            <v>40</v>
          </cell>
        </row>
        <row r="12907">
          <cell r="K12907">
            <v>-1.0202873485119976E-3</v>
          </cell>
          <cell r="S12907">
            <v>40</v>
          </cell>
        </row>
        <row r="12908">
          <cell r="K12908">
            <v>-1.9686497671637547E-3</v>
          </cell>
          <cell r="S12908">
            <v>40</v>
          </cell>
        </row>
        <row r="12909">
          <cell r="K12909">
            <v>-1.0165674556632445E-2</v>
          </cell>
          <cell r="S12909">
            <v>40</v>
          </cell>
        </row>
        <row r="12910">
          <cell r="K12910">
            <v>-9.2540136268830508E-3</v>
          </cell>
          <cell r="S12910">
            <v>40</v>
          </cell>
        </row>
        <row r="12911">
          <cell r="K12911">
            <v>-9.6598353260642505E-3</v>
          </cell>
          <cell r="S12911">
            <v>40</v>
          </cell>
        </row>
        <row r="12912">
          <cell r="K12912">
            <v>-1.5619218205168844E-3</v>
          </cell>
          <cell r="S12912">
            <v>40</v>
          </cell>
        </row>
        <row r="12913">
          <cell r="K12913">
            <v>-0.57692780237046148</v>
          </cell>
          <cell r="S12913">
            <v>40</v>
          </cell>
        </row>
        <row r="12914">
          <cell r="K12914">
            <v>-0.81461263832360786</v>
          </cell>
          <cell r="S12914">
            <v>40</v>
          </cell>
        </row>
        <row r="12915">
          <cell r="K12915">
            <v>11.574868148440563</v>
          </cell>
          <cell r="S12915">
            <v>40</v>
          </cell>
        </row>
        <row r="12916">
          <cell r="K12916">
            <v>3.6511035349345407</v>
          </cell>
          <cell r="S12916">
            <v>40</v>
          </cell>
        </row>
        <row r="12917">
          <cell r="K12917">
            <v>-2.9409220316950423E-3</v>
          </cell>
          <cell r="S12917">
            <v>40</v>
          </cell>
        </row>
        <row r="12918">
          <cell r="K12918">
            <v>-3.0281488482033279E-3</v>
          </cell>
          <cell r="S12918">
            <v>40</v>
          </cell>
        </row>
        <row r="12919">
          <cell r="K12919">
            <v>-2.8715419056372822E-3</v>
          </cell>
          <cell r="S12919">
            <v>40</v>
          </cell>
        </row>
        <row r="12920">
          <cell r="K12920">
            <v>-0.74813054209446472</v>
          </cell>
          <cell r="S12920">
            <v>40</v>
          </cell>
        </row>
        <row r="12921">
          <cell r="K12921">
            <v>-1.2331570862946286</v>
          </cell>
          <cell r="S12921">
            <v>40</v>
          </cell>
        </row>
        <row r="12922">
          <cell r="K12922">
            <v>-1.2932747458707547</v>
          </cell>
          <cell r="S12922">
            <v>40</v>
          </cell>
        </row>
        <row r="12923">
          <cell r="K12923">
            <v>-2.9052050042851609E-3</v>
          </cell>
          <cell r="S12923">
            <v>40</v>
          </cell>
        </row>
        <row r="12924">
          <cell r="K12924">
            <v>-3.124968519477459E-3</v>
          </cell>
          <cell r="S12924">
            <v>40</v>
          </cell>
        </row>
        <row r="12925">
          <cell r="K12925">
            <v>-2.5684932927007862E-3</v>
          </cell>
          <cell r="S12925">
            <v>40</v>
          </cell>
        </row>
        <row r="12926">
          <cell r="K12926">
            <v>-2.8808973817054141E-3</v>
          </cell>
          <cell r="S12926">
            <v>40</v>
          </cell>
        </row>
        <row r="12927">
          <cell r="K12927">
            <v>-2.7257678842993677E-3</v>
          </cell>
          <cell r="S12927">
            <v>40</v>
          </cell>
        </row>
        <row r="12928">
          <cell r="K12928">
            <v>-2.8167215600144345E-3</v>
          </cell>
          <cell r="S12928">
            <v>40</v>
          </cell>
        </row>
        <row r="12929">
          <cell r="K12929">
            <v>-0.45472946296028638</v>
          </cell>
          <cell r="S12929">
            <v>40</v>
          </cell>
        </row>
        <row r="12930">
          <cell r="K12930">
            <v>-2.966212848318146E-3</v>
          </cell>
          <cell r="S12930">
            <v>40</v>
          </cell>
        </row>
        <row r="12931">
          <cell r="K12931">
            <v>-2.9920397658551728E-3</v>
          </cell>
          <cell r="S12931">
            <v>40</v>
          </cell>
        </row>
        <row r="12932">
          <cell r="K12932">
            <v>-1.2836314417836753E-3</v>
          </cell>
          <cell r="S12932">
            <v>40</v>
          </cell>
        </row>
        <row r="12933">
          <cell r="K12933">
            <v>-1.3800348736123145E-3</v>
          </cell>
          <cell r="S12933">
            <v>40</v>
          </cell>
        </row>
        <row r="12934">
          <cell r="K12934">
            <v>-2.45579042165816E-3</v>
          </cell>
          <cell r="S12934">
            <v>40</v>
          </cell>
        </row>
        <row r="12935">
          <cell r="K12935">
            <v>-1.532409916799343E-3</v>
          </cell>
          <cell r="S12935">
            <v>40</v>
          </cell>
        </row>
        <row r="12936">
          <cell r="K12936">
            <v>-6.7389323214309788E-4</v>
          </cell>
          <cell r="S12936">
            <v>40</v>
          </cell>
        </row>
        <row r="12937">
          <cell r="K12937">
            <v>-0.21466415213390752</v>
          </cell>
          <cell r="S12937">
            <v>40</v>
          </cell>
        </row>
        <row r="12938">
          <cell r="K12938">
            <v>-1.180555409132497E-3</v>
          </cell>
          <cell r="S12938">
            <v>40</v>
          </cell>
        </row>
        <row r="12939">
          <cell r="K12939">
            <v>-1.5098237009295162E-3</v>
          </cell>
          <cell r="S12939">
            <v>40</v>
          </cell>
        </row>
        <row r="12940">
          <cell r="K12940">
            <v>-1.6176520049535194E-3</v>
          </cell>
          <cell r="S12940">
            <v>40</v>
          </cell>
        </row>
        <row r="12941">
          <cell r="K12941">
            <v>-0.71768900926524093</v>
          </cell>
          <cell r="S12941">
            <v>40</v>
          </cell>
        </row>
        <row r="12942">
          <cell r="K12942">
            <v>1.7703565695766487E-3</v>
          </cell>
          <cell r="S12942">
            <v>40</v>
          </cell>
        </row>
        <row r="12943">
          <cell r="K12943">
            <v>1.7720109890702763E-3</v>
          </cell>
          <cell r="S12943">
            <v>40</v>
          </cell>
        </row>
        <row r="12944">
          <cell r="K12944">
            <v>1.5552738756707281</v>
          </cell>
          <cell r="S12944">
            <v>40</v>
          </cell>
        </row>
        <row r="12945">
          <cell r="K12945">
            <v>-1.7597852810950002E-3</v>
          </cell>
          <cell r="S12945">
            <v>40</v>
          </cell>
        </row>
        <row r="12946">
          <cell r="K12946">
            <v>-0.60645966444003874</v>
          </cell>
          <cell r="S12946">
            <v>40</v>
          </cell>
        </row>
        <row r="12947">
          <cell r="K12947">
            <v>-0.57657085697764821</v>
          </cell>
          <cell r="S12947">
            <v>40</v>
          </cell>
        </row>
        <row r="12948">
          <cell r="K12948">
            <v>-4.2693819942662346E-4</v>
          </cell>
          <cell r="S12948">
            <v>40</v>
          </cell>
        </row>
        <row r="12949">
          <cell r="K12949">
            <v>-0.57418786935799415</v>
          </cell>
          <cell r="S12949">
            <v>40</v>
          </cell>
        </row>
        <row r="12950">
          <cell r="K12950">
            <v>-0.51441621749005551</v>
          </cell>
          <cell r="S12950">
            <v>40</v>
          </cell>
        </row>
        <row r="12951">
          <cell r="K12951">
            <v>-2.1086380769606747E-3</v>
          </cell>
          <cell r="S12951">
            <v>40</v>
          </cell>
        </row>
        <row r="12952">
          <cell r="K12952">
            <v>-2.5225510528656468E-3</v>
          </cell>
          <cell r="S12952">
            <v>40</v>
          </cell>
        </row>
        <row r="12953">
          <cell r="K12953">
            <v>-2.5488777215319264E-3</v>
          </cell>
          <cell r="S12953">
            <v>40</v>
          </cell>
        </row>
        <row r="12954">
          <cell r="K12954">
            <v>-3.7149065102754304E-3</v>
          </cell>
          <cell r="S12954">
            <v>40</v>
          </cell>
        </row>
        <row r="12955">
          <cell r="K12955">
            <v>1.0377796152180976E-7</v>
          </cell>
          <cell r="S12955">
            <v>40</v>
          </cell>
        </row>
        <row r="12956">
          <cell r="K12956">
            <v>-3.7533617482369357E-3</v>
          </cell>
          <cell r="S12956">
            <v>40</v>
          </cell>
        </row>
        <row r="12957">
          <cell r="K12957">
            <v>-2.9356449078236754E-3</v>
          </cell>
          <cell r="S12957">
            <v>40</v>
          </cell>
        </row>
        <row r="12958">
          <cell r="K12958">
            <v>-0.31991668563630071</v>
          </cell>
          <cell r="S12958">
            <v>40</v>
          </cell>
        </row>
        <row r="12959">
          <cell r="K12959">
            <v>-1.7299405735545167E-2</v>
          </cell>
          <cell r="S12959">
            <v>40</v>
          </cell>
        </row>
        <row r="12960">
          <cell r="K12960">
            <v>-1.4732389577515461E-2</v>
          </cell>
          <cell r="S12960">
            <v>40</v>
          </cell>
        </row>
        <row r="12961">
          <cell r="K12961">
            <v>1.0854181496769215E-6</v>
          </cell>
          <cell r="S12961">
            <v>40</v>
          </cell>
        </row>
        <row r="12962">
          <cell r="K12962">
            <v>-1.4818028680922442</v>
          </cell>
          <cell r="S12962">
            <v>40</v>
          </cell>
        </row>
        <row r="12963">
          <cell r="K12963">
            <v>-1.5472760574301216</v>
          </cell>
          <cell r="S12963">
            <v>40</v>
          </cell>
        </row>
        <row r="12964">
          <cell r="K12964">
            <v>-1.5881960705251637</v>
          </cell>
          <cell r="S12964">
            <v>40</v>
          </cell>
        </row>
        <row r="12965">
          <cell r="K12965">
            <v>-7.3307408475685248E-4</v>
          </cell>
          <cell r="S12965">
            <v>40</v>
          </cell>
        </row>
        <row r="12966">
          <cell r="K12966">
            <v>-1.3944246105363944</v>
          </cell>
          <cell r="S12966">
            <v>40</v>
          </cell>
        </row>
        <row r="12967">
          <cell r="K12967">
            <v>-8.754306069589337E-4</v>
          </cell>
          <cell r="S12967">
            <v>40</v>
          </cell>
        </row>
        <row r="12968">
          <cell r="K12968">
            <v>-7.2307427654078754E-4</v>
          </cell>
          <cell r="S12968">
            <v>40</v>
          </cell>
        </row>
        <row r="12969">
          <cell r="K12969">
            <v>-7.9001837817542725E-4</v>
          </cell>
          <cell r="S12969">
            <v>40</v>
          </cell>
        </row>
        <row r="12970">
          <cell r="K12970">
            <v>-8.6272691229081621E-4</v>
          </cell>
          <cell r="S12970">
            <v>40</v>
          </cell>
        </row>
        <row r="12971">
          <cell r="K12971">
            <v>2.5221570265852172E-3</v>
          </cell>
          <cell r="S12971">
            <v>40</v>
          </cell>
        </row>
        <row r="12972">
          <cell r="K12972">
            <v>-9.7044047623472737E-4</v>
          </cell>
          <cell r="S12972">
            <v>40</v>
          </cell>
        </row>
        <row r="12973">
          <cell r="K12973">
            <v>-9.2890777692967194E-4</v>
          </cell>
          <cell r="S12973">
            <v>40</v>
          </cell>
        </row>
        <row r="12974">
          <cell r="K12974">
            <v>-8.8021974596014187E-4</v>
          </cell>
          <cell r="S12974">
            <v>40</v>
          </cell>
        </row>
        <row r="12975">
          <cell r="K12975">
            <v>-7.1528018256376608E-4</v>
          </cell>
          <cell r="S12975">
            <v>40</v>
          </cell>
        </row>
        <row r="12976">
          <cell r="K12976">
            <v>-9.3970758998321541E-4</v>
          </cell>
          <cell r="S12976">
            <v>40</v>
          </cell>
        </row>
        <row r="12977">
          <cell r="K12977">
            <v>-5.8205233232695589E-4</v>
          </cell>
          <cell r="S12977">
            <v>40</v>
          </cell>
        </row>
        <row r="12978">
          <cell r="K12978">
            <v>-1.1076448729438314E-3</v>
          </cell>
          <cell r="S12978">
            <v>40</v>
          </cell>
        </row>
        <row r="12979">
          <cell r="K12979">
            <v>-2.9875998467413208E-3</v>
          </cell>
          <cell r="S12979">
            <v>40</v>
          </cell>
        </row>
        <row r="12980">
          <cell r="K12980">
            <v>-1.7257633257656627E-2</v>
          </cell>
          <cell r="S12980">
            <v>40</v>
          </cell>
        </row>
        <row r="12981">
          <cell r="K12981">
            <v>-1.5835579770187307E-3</v>
          </cell>
          <cell r="S12981">
            <v>40</v>
          </cell>
        </row>
        <row r="12982">
          <cell r="K12982">
            <v>7.5781848360461729E-2</v>
          </cell>
          <cell r="S12982">
            <v>40</v>
          </cell>
        </row>
        <row r="12983">
          <cell r="K12983">
            <v>-1.7667366459250087E-3</v>
          </cell>
          <cell r="S12983">
            <v>40</v>
          </cell>
        </row>
        <row r="12984">
          <cell r="K12984">
            <v>-1.2338647462901801E-2</v>
          </cell>
          <cell r="S12984">
            <v>40</v>
          </cell>
        </row>
        <row r="12985">
          <cell r="K12985">
            <v>-1.8815423031887156E-3</v>
          </cell>
          <cell r="S12985">
            <v>40</v>
          </cell>
        </row>
        <row r="12986">
          <cell r="K12986">
            <v>-1.4854053628195032</v>
          </cell>
          <cell r="S12986">
            <v>40</v>
          </cell>
        </row>
        <row r="12987">
          <cell r="K12987">
            <v>3.7529374381070526</v>
          </cell>
          <cell r="S12987">
            <v>40</v>
          </cell>
        </row>
        <row r="12988">
          <cell r="K12988">
            <v>-1.5476234756410485</v>
          </cell>
          <cell r="S12988">
            <v>40</v>
          </cell>
        </row>
        <row r="12989">
          <cell r="K12989">
            <v>3.898250661486045</v>
          </cell>
          <cell r="S12989">
            <v>40</v>
          </cell>
        </row>
        <row r="12990">
          <cell r="K12990">
            <v>-1.5840520708750665</v>
          </cell>
          <cell r="S12990">
            <v>40</v>
          </cell>
        </row>
        <row r="12991">
          <cell r="K12991">
            <v>3.9288812452550776</v>
          </cell>
          <cell r="S12991">
            <v>40</v>
          </cell>
        </row>
        <row r="12992">
          <cell r="K12992">
            <v>-7.4042933970163804E-4</v>
          </cell>
          <cell r="S12992">
            <v>40</v>
          </cell>
        </row>
        <row r="12993">
          <cell r="K12993">
            <v>-1.2996034632730697E-3</v>
          </cell>
          <cell r="S12993">
            <v>40</v>
          </cell>
        </row>
        <row r="12994">
          <cell r="K12994">
            <v>-1.3998249186595408</v>
          </cell>
          <cell r="S12994">
            <v>40</v>
          </cell>
        </row>
        <row r="12995">
          <cell r="K12995">
            <v>3.484970693009132</v>
          </cell>
          <cell r="S12995">
            <v>40</v>
          </cell>
        </row>
        <row r="12996">
          <cell r="K12996">
            <v>-8.8303887359092925E-4</v>
          </cell>
          <cell r="S12996">
            <v>40</v>
          </cell>
        </row>
        <row r="12997">
          <cell r="K12997">
            <v>3.679583583931938</v>
          </cell>
          <cell r="S12997">
            <v>40</v>
          </cell>
        </row>
        <row r="12998">
          <cell r="K12998">
            <v>-7.2696325697580626E-4</v>
          </cell>
          <cell r="S12998">
            <v>40</v>
          </cell>
        </row>
        <row r="12999">
          <cell r="K12999">
            <v>-1.3587102041223225E-3</v>
          </cell>
          <cell r="S12999">
            <v>40</v>
          </cell>
        </row>
        <row r="13000">
          <cell r="K13000">
            <v>-7.9629336559125128E-4</v>
          </cell>
          <cell r="S13000">
            <v>40</v>
          </cell>
        </row>
        <row r="13001">
          <cell r="K13001">
            <v>-1.4624186434699898E-3</v>
          </cell>
          <cell r="S13001">
            <v>40</v>
          </cell>
        </row>
        <row r="13002">
          <cell r="K13002">
            <v>-8.6217685057430379E-4</v>
          </cell>
          <cell r="S13002">
            <v>40</v>
          </cell>
        </row>
        <row r="13003">
          <cell r="K13003">
            <v>-1.5916008964217327E-3</v>
          </cell>
          <cell r="S13003">
            <v>40</v>
          </cell>
        </row>
        <row r="13004">
          <cell r="K13004">
            <v>0.10916133718489567</v>
          </cell>
          <cell r="S13004">
            <v>40</v>
          </cell>
        </row>
        <row r="13005">
          <cell r="K13005">
            <v>-1.7747528375105523E-3</v>
          </cell>
          <cell r="S13005">
            <v>40</v>
          </cell>
        </row>
        <row r="13006">
          <cell r="K13006">
            <v>-9.9065735507789269E-4</v>
          </cell>
          <cell r="S13006">
            <v>40</v>
          </cell>
        </row>
        <row r="13007">
          <cell r="K13007">
            <v>-1.9674569777965137E-3</v>
          </cell>
          <cell r="S13007">
            <v>40</v>
          </cell>
        </row>
        <row r="13008">
          <cell r="K13008">
            <v>-9.3520146096122956E-4</v>
          </cell>
          <cell r="S13008">
            <v>40</v>
          </cell>
        </row>
        <row r="13009">
          <cell r="K13009">
            <v>-2.036764747275759E-3</v>
          </cell>
          <cell r="S13009">
            <v>40</v>
          </cell>
        </row>
        <row r="13010">
          <cell r="K13010">
            <v>-9.3201174161387736E-4</v>
          </cell>
          <cell r="S13010">
            <v>40</v>
          </cell>
        </row>
        <row r="13011">
          <cell r="K13011">
            <v>-1.9581112791291042E-3</v>
          </cell>
          <cell r="S13011">
            <v>40</v>
          </cell>
        </row>
        <row r="13012">
          <cell r="K13012">
            <v>-6.8864538256552493E-4</v>
          </cell>
          <cell r="S13012">
            <v>40</v>
          </cell>
        </row>
        <row r="13013">
          <cell r="K13013">
            <v>-1.6116579540394905E-3</v>
          </cell>
          <cell r="S13013">
            <v>40</v>
          </cell>
        </row>
        <row r="13014">
          <cell r="K13014">
            <v>-8.7358384320746353E-4</v>
          </cell>
          <cell r="S13014">
            <v>40</v>
          </cell>
        </row>
        <row r="13015">
          <cell r="K13015">
            <v>-1.7106239353348377E-3</v>
          </cell>
          <cell r="S13015">
            <v>40</v>
          </cell>
        </row>
        <row r="13016">
          <cell r="K13016">
            <v>-6.1078930491185882E-4</v>
          </cell>
          <cell r="S13016">
            <v>40</v>
          </cell>
        </row>
        <row r="13017">
          <cell r="K13017">
            <v>-1.4578461286365635E-3</v>
          </cell>
          <cell r="S13017">
            <v>40</v>
          </cell>
        </row>
        <row r="13018">
          <cell r="K13018">
            <v>-1.0424123700758482E-3</v>
          </cell>
          <cell r="S13018">
            <v>40</v>
          </cell>
        </row>
        <row r="13019">
          <cell r="K13019">
            <v>-1.7902153876265953E-3</v>
          </cell>
          <cell r="S13019">
            <v>40</v>
          </cell>
        </row>
        <row r="13020">
          <cell r="K13020">
            <v>-2.8146577316238643E-3</v>
          </cell>
          <cell r="S13020">
            <v>40</v>
          </cell>
        </row>
        <row r="13021">
          <cell r="K13021">
            <v>-2.6452797969829214E-3</v>
          </cell>
          <cell r="S13021">
            <v>40</v>
          </cell>
        </row>
        <row r="13022">
          <cell r="K13022">
            <v>-0.1696465843872727</v>
          </cell>
          <cell r="S13022">
            <v>40</v>
          </cell>
        </row>
        <row r="13023">
          <cell r="K13023">
            <v>-0.14684832936899569</v>
          </cell>
          <cell r="S13023">
            <v>40</v>
          </cell>
        </row>
        <row r="13024">
          <cell r="K13024">
            <v>-0.12400209457354984</v>
          </cell>
          <cell r="S13024">
            <v>40</v>
          </cell>
        </row>
        <row r="13025">
          <cell r="K13025">
            <v>-1.4931816416589803</v>
          </cell>
          <cell r="S13025">
            <v>40</v>
          </cell>
        </row>
        <row r="13026">
          <cell r="K13026">
            <v>-1.552699183862799</v>
          </cell>
          <cell r="S13026">
            <v>40</v>
          </cell>
        </row>
        <row r="13027">
          <cell r="K13027">
            <v>-1.5718825802711291</v>
          </cell>
          <cell r="S13027">
            <v>40</v>
          </cell>
        </row>
        <row r="13028">
          <cell r="K13028">
            <v>-7.7234909219122422E-5</v>
          </cell>
          <cell r="S13028">
            <v>40</v>
          </cell>
        </row>
        <row r="13029">
          <cell r="K13029">
            <v>-1.4320952993893747</v>
          </cell>
          <cell r="S13029">
            <v>40</v>
          </cell>
        </row>
        <row r="13030">
          <cell r="K13030">
            <v>-9.1897222843636547E-5</v>
          </cell>
          <cell r="S13030">
            <v>40</v>
          </cell>
        </row>
        <row r="13031">
          <cell r="K13031">
            <v>-7.4672857837835522E-5</v>
          </cell>
          <cell r="S13031">
            <v>40</v>
          </cell>
        </row>
        <row r="13032">
          <cell r="K13032">
            <v>-8.125578609570171E-5</v>
          </cell>
          <cell r="S13032">
            <v>40</v>
          </cell>
        </row>
        <row r="13033">
          <cell r="K13033">
            <v>-8.8991340570774695E-5</v>
          </cell>
          <cell r="S13033">
            <v>40</v>
          </cell>
        </row>
        <row r="13034">
          <cell r="K13034">
            <v>-0.49872914001365171</v>
          </cell>
          <cell r="S13034">
            <v>40</v>
          </cell>
        </row>
        <row r="13035">
          <cell r="K13035">
            <v>1.1881821588051293E-3</v>
          </cell>
          <cell r="S13035">
            <v>40</v>
          </cell>
        </row>
        <row r="13036">
          <cell r="K13036">
            <v>-1.0317141159061029E-4</v>
          </cell>
          <cell r="S13036">
            <v>40</v>
          </cell>
        </row>
        <row r="13037">
          <cell r="K13037">
            <v>-1.015137871238719E-4</v>
          </cell>
          <cell r="S13037">
            <v>40</v>
          </cell>
        </row>
        <row r="13038">
          <cell r="K13038">
            <v>-7.1981624885518832E-5</v>
          </cell>
          <cell r="S13038">
            <v>40</v>
          </cell>
        </row>
        <row r="13039">
          <cell r="K13039">
            <v>-8.1988483169123622E-5</v>
          </cell>
          <cell r="S13039">
            <v>40</v>
          </cell>
        </row>
        <row r="13040">
          <cell r="K13040">
            <v>-6.5058613435255432E-5</v>
          </cell>
          <cell r="S13040">
            <v>40</v>
          </cell>
        </row>
        <row r="13041">
          <cell r="K13041">
            <v>-9.8668987963938616E-5</v>
          </cell>
          <cell r="S13041">
            <v>40</v>
          </cell>
        </row>
        <row r="13042">
          <cell r="K13042">
            <v>-2.4046334231880934E-4</v>
          </cell>
          <cell r="S13042">
            <v>40</v>
          </cell>
        </row>
        <row r="13043">
          <cell r="K13043">
            <v>-0.91264327389599254</v>
          </cell>
          <cell r="S13043">
            <v>40</v>
          </cell>
        </row>
        <row r="13044">
          <cell r="K13044">
            <v>-0.93719907475169517</v>
          </cell>
          <cell r="S13044">
            <v>40</v>
          </cell>
        </row>
        <row r="13045">
          <cell r="K13045">
            <v>-0.92348231008288739</v>
          </cell>
          <cell r="S13045">
            <v>40</v>
          </cell>
        </row>
        <row r="13046">
          <cell r="K13046">
            <v>0.49888125484501383</v>
          </cell>
          <cell r="S13046">
            <v>40</v>
          </cell>
        </row>
        <row r="13047">
          <cell r="K13047">
            <v>1.7378477604909455</v>
          </cell>
          <cell r="S13047">
            <v>40</v>
          </cell>
        </row>
        <row r="13048">
          <cell r="K13048">
            <v>1.7478353759104528</v>
          </cell>
          <cell r="S13048">
            <v>40</v>
          </cell>
        </row>
        <row r="13049">
          <cell r="K13049">
            <v>1.2890775869524405</v>
          </cell>
          <cell r="S13049">
            <v>40</v>
          </cell>
        </row>
        <row r="13050">
          <cell r="K13050">
            <v>1.6129702133481376</v>
          </cell>
          <cell r="S13050">
            <v>40</v>
          </cell>
        </row>
        <row r="13051">
          <cell r="K13051">
            <v>0.44006991357204706</v>
          </cell>
          <cell r="S13051">
            <v>40</v>
          </cell>
        </row>
        <row r="13052">
          <cell r="K13052">
            <v>-1.0894888786343442</v>
          </cell>
          <cell r="S13052">
            <v>40</v>
          </cell>
        </row>
        <row r="13053">
          <cell r="K13053">
            <v>-1.0989939135665703</v>
          </cell>
          <cell r="S13053">
            <v>40</v>
          </cell>
        </row>
        <row r="13054">
          <cell r="K13054">
            <v>-1.0562386501465717</v>
          </cell>
          <cell r="S13054">
            <v>40</v>
          </cell>
        </row>
        <row r="13055">
          <cell r="K13055">
            <v>-6.6802207890317869E-4</v>
          </cell>
          <cell r="S13055">
            <v>40</v>
          </cell>
        </row>
        <row r="13056">
          <cell r="K13056">
            <v>-6.6884163077911881E-4</v>
          </cell>
          <cell r="S13056">
            <v>40</v>
          </cell>
        </row>
        <row r="13057">
          <cell r="K13057">
            <v>-0.95835020294840279</v>
          </cell>
          <cell r="S13057">
            <v>40</v>
          </cell>
        </row>
        <row r="13058">
          <cell r="K13058">
            <v>-8.1985653937209006E-4</v>
          </cell>
          <cell r="S13058">
            <v>40</v>
          </cell>
        </row>
        <row r="13059">
          <cell r="K13059">
            <v>-0.99165372697634302</v>
          </cell>
          <cell r="S13059">
            <v>40</v>
          </cell>
        </row>
        <row r="13060">
          <cell r="K13060">
            <v>-0.90399359349646147</v>
          </cell>
          <cell r="S13060">
            <v>40</v>
          </cell>
        </row>
        <row r="13061">
          <cell r="K13061">
            <v>-1.1203006755396581</v>
          </cell>
          <cell r="S13061">
            <v>40</v>
          </cell>
        </row>
        <row r="13062">
          <cell r="K13062">
            <v>-0.96745209530545773</v>
          </cell>
          <cell r="S13062">
            <v>40</v>
          </cell>
        </row>
        <row r="13063">
          <cell r="K13063">
            <v>0.39227758616911079</v>
          </cell>
          <cell r="S13063">
            <v>40</v>
          </cell>
        </row>
        <row r="13064">
          <cell r="K13064">
            <v>0.33734095656125923</v>
          </cell>
          <cell r="S13064">
            <v>40</v>
          </cell>
        </row>
        <row r="13065">
          <cell r="K13065">
            <v>0.13832041145209492</v>
          </cell>
          <cell r="S13065">
            <v>40</v>
          </cell>
        </row>
        <row r="13066">
          <cell r="K13066">
            <v>9.8199533350991575E-2</v>
          </cell>
          <cell r="S13066">
            <v>40</v>
          </cell>
        </row>
        <row r="13067">
          <cell r="K13067">
            <v>-0.90031184143800613</v>
          </cell>
          <cell r="S13067">
            <v>40</v>
          </cell>
        </row>
        <row r="13068">
          <cell r="K13068">
            <v>0.54331269955787853</v>
          </cell>
          <cell r="S13068">
            <v>40</v>
          </cell>
        </row>
        <row r="13069">
          <cell r="K13069">
            <v>-1.6457558207488499</v>
          </cell>
          <cell r="S13069">
            <v>40</v>
          </cell>
        </row>
        <row r="13070">
          <cell r="K13070">
            <v>0.39097520062267088</v>
          </cell>
          <cell r="S13070">
            <v>40</v>
          </cell>
        </row>
        <row r="13071">
          <cell r="K13071">
            <v>0.60940988654092965</v>
          </cell>
          <cell r="S13071">
            <v>40</v>
          </cell>
        </row>
        <row r="13072">
          <cell r="K13072">
            <v>0.67275496919919775</v>
          </cell>
          <cell r="S13072">
            <v>40</v>
          </cell>
        </row>
        <row r="13073">
          <cell r="K13073">
            <v>1.2991330570390596</v>
          </cell>
          <cell r="S13073">
            <v>40</v>
          </cell>
        </row>
        <row r="13074">
          <cell r="K13074">
            <v>0.31937548147601175</v>
          </cell>
          <cell r="S13074">
            <v>40</v>
          </cell>
        </row>
        <row r="13075">
          <cell r="K13075">
            <v>0.14803844062828342</v>
          </cell>
          <cell r="S13075">
            <v>40</v>
          </cell>
        </row>
        <row r="13076">
          <cell r="K13076">
            <v>-1.1093558743169685E-3</v>
          </cell>
          <cell r="S13076">
            <v>40</v>
          </cell>
        </row>
        <row r="13077">
          <cell r="K13077">
            <v>-1.1076117351443407E-3</v>
          </cell>
          <cell r="S13077">
            <v>40</v>
          </cell>
        </row>
        <row r="13078">
          <cell r="K13078">
            <v>-8.5346628192391389E-4</v>
          </cell>
          <cell r="S13078">
            <v>40</v>
          </cell>
        </row>
        <row r="13079">
          <cell r="K13079">
            <v>-1.2863650145175677E-3</v>
          </cell>
          <cell r="S13079">
            <v>40</v>
          </cell>
        </row>
        <row r="13080">
          <cell r="K13080">
            <v>-0.75348349011308491</v>
          </cell>
          <cell r="S13080">
            <v>40</v>
          </cell>
        </row>
        <row r="13081">
          <cell r="K13081">
            <v>-0.59129048762749004</v>
          </cell>
          <cell r="S13081">
            <v>40</v>
          </cell>
        </row>
        <row r="13082">
          <cell r="K13082">
            <v>-0.87071758942554922</v>
          </cell>
          <cell r="S13082">
            <v>40</v>
          </cell>
        </row>
        <row r="13083">
          <cell r="K13083">
            <v>-0.66304012704389248</v>
          </cell>
          <cell r="S13083">
            <v>40</v>
          </cell>
        </row>
        <row r="13084">
          <cell r="K13084">
            <v>7.8714050818974082</v>
          </cell>
          <cell r="S13084">
            <v>40</v>
          </cell>
        </row>
        <row r="13085">
          <cell r="K13085">
            <v>-3.3560117973127916E-3</v>
          </cell>
          <cell r="S13085">
            <v>40</v>
          </cell>
        </row>
        <row r="13086">
          <cell r="K13086">
            <v>-5.9986743103768976E-3</v>
          </cell>
          <cell r="S13086">
            <v>40</v>
          </cell>
        </row>
        <row r="13087">
          <cell r="K13087">
            <v>-5.9890884091262642E-3</v>
          </cell>
          <cell r="S13087">
            <v>40</v>
          </cell>
        </row>
        <row r="13088">
          <cell r="K13088">
            <v>1.2607723371894752</v>
          </cell>
          <cell r="S13088">
            <v>40</v>
          </cell>
        </row>
        <row r="13089">
          <cell r="K13089">
            <v>-5.3092649353753659E-3</v>
          </cell>
          <cell r="S13089">
            <v>40</v>
          </cell>
        </row>
        <row r="13090">
          <cell r="K13090">
            <v>-5.5146136261679081E-3</v>
          </cell>
          <cell r="S13090">
            <v>40</v>
          </cell>
        </row>
        <row r="13091">
          <cell r="K13091">
            <v>-1.1380450047735642</v>
          </cell>
          <cell r="S13091">
            <v>40</v>
          </cell>
        </row>
        <row r="13092">
          <cell r="K13092">
            <v>-5.7928104676731405E-3</v>
          </cell>
          <cell r="S13092">
            <v>40</v>
          </cell>
        </row>
        <row r="13093">
          <cell r="K13093">
            <v>-5.1037692342358471E-3</v>
          </cell>
          <cell r="S13093">
            <v>40</v>
          </cell>
        </row>
        <row r="13094">
          <cell r="K13094">
            <v>-5.6059805454473565E-3</v>
          </cell>
          <cell r="S13094">
            <v>40</v>
          </cell>
        </row>
        <row r="13095">
          <cell r="K13095">
            <v>-5.3559417256497308E-3</v>
          </cell>
          <cell r="S13095">
            <v>40</v>
          </cell>
        </row>
        <row r="13096">
          <cell r="K13096">
            <v>-5.2605382178926756E-3</v>
          </cell>
          <cell r="S13096">
            <v>40</v>
          </cell>
        </row>
        <row r="13097">
          <cell r="K13097">
            <v>-0.62182417816913649</v>
          </cell>
          <cell r="S13097">
            <v>40</v>
          </cell>
        </row>
        <row r="13098">
          <cell r="K13098">
            <v>-1.1160299563983207E-3</v>
          </cell>
          <cell r="S13098">
            <v>40</v>
          </cell>
        </row>
        <row r="13099">
          <cell r="K13099">
            <v>-5.6015615229530148E-3</v>
          </cell>
          <cell r="S13099">
            <v>40</v>
          </cell>
        </row>
        <row r="13100">
          <cell r="K13100">
            <v>4.608350529209754</v>
          </cell>
          <cell r="S13100">
            <v>40</v>
          </cell>
        </row>
        <row r="13101">
          <cell r="K13101">
            <v>-4.3601834618309495E-3</v>
          </cell>
          <cell r="S13101">
            <v>40</v>
          </cell>
        </row>
        <row r="13102">
          <cell r="K13102">
            <v>-6.1846451084542099E-3</v>
          </cell>
          <cell r="S13102">
            <v>40</v>
          </cell>
        </row>
        <row r="13103">
          <cell r="K13103">
            <v>-4.3716888925892233E-3</v>
          </cell>
          <cell r="S13103">
            <v>40</v>
          </cell>
        </row>
        <row r="13104">
          <cell r="K13104">
            <v>-1.249631079108023E-3</v>
          </cell>
          <cell r="S13104">
            <v>40</v>
          </cell>
        </row>
        <row r="13105">
          <cell r="K13105">
            <v>-6.9267161349432747E-3</v>
          </cell>
          <cell r="S13105">
            <v>40</v>
          </cell>
        </row>
        <row r="13106">
          <cell r="K13106">
            <v>-1.0416596347421637E-3</v>
          </cell>
          <cell r="S13106">
            <v>40</v>
          </cell>
        </row>
        <row r="13107">
          <cell r="K13107">
            <v>-1.2690107993620372E-3</v>
          </cell>
          <cell r="S13107">
            <v>40</v>
          </cell>
        </row>
        <row r="13108">
          <cell r="K13108">
            <v>-1.0583922454564614E-2</v>
          </cell>
          <cell r="S13108">
            <v>40</v>
          </cell>
        </row>
        <row r="13109">
          <cell r="K13109">
            <v>-0.81754994640354828</v>
          </cell>
          <cell r="S13109">
            <v>40</v>
          </cell>
        </row>
        <row r="13110">
          <cell r="K13110">
            <v>0.84110292340232395</v>
          </cell>
          <cell r="S13110">
            <v>40</v>
          </cell>
        </row>
        <row r="13111">
          <cell r="K13111">
            <v>1.1645188885545161</v>
          </cell>
          <cell r="S13111">
            <v>40</v>
          </cell>
        </row>
        <row r="13112">
          <cell r="K13112">
            <v>-8.2016250503968264E-4</v>
          </cell>
          <cell r="S13112">
            <v>40</v>
          </cell>
        </row>
        <row r="13113">
          <cell r="K13113">
            <v>-0.75083023179343467</v>
          </cell>
          <cell r="S13113">
            <v>40</v>
          </cell>
        </row>
        <row r="13114">
          <cell r="K13114">
            <v>-0.67728796129265811</v>
          </cell>
          <cell r="S13114">
            <v>40</v>
          </cell>
        </row>
        <row r="13115">
          <cell r="K13115">
            <v>-0.6413881877589499</v>
          </cell>
          <cell r="S13115">
            <v>40</v>
          </cell>
        </row>
        <row r="13116">
          <cell r="K13116">
            <v>-0.70909285620610163</v>
          </cell>
          <cell r="S13116">
            <v>40</v>
          </cell>
        </row>
        <row r="13117">
          <cell r="K13117">
            <v>-1.0226708069077649E-2</v>
          </cell>
          <cell r="S13117">
            <v>40</v>
          </cell>
        </row>
        <row r="13118">
          <cell r="K13118">
            <v>1.9133789041230296</v>
          </cell>
          <cell r="S13118">
            <v>40</v>
          </cell>
        </row>
        <row r="13119">
          <cell r="K13119">
            <v>2.2860437688947588</v>
          </cell>
          <cell r="S13119">
            <v>40</v>
          </cell>
        </row>
        <row r="13120">
          <cell r="K13120">
            <v>-1.5812105391732857E-3</v>
          </cell>
          <cell r="S13120">
            <v>40</v>
          </cell>
        </row>
        <row r="13121">
          <cell r="K13121">
            <v>2.7056088425162463</v>
          </cell>
          <cell r="S13121">
            <v>40</v>
          </cell>
        </row>
        <row r="13122">
          <cell r="K13122">
            <v>4.1761297086199134</v>
          </cell>
          <cell r="S13122">
            <v>40</v>
          </cell>
        </row>
        <row r="13123">
          <cell r="K13123">
            <v>3.6725963390580962</v>
          </cell>
          <cell r="S13123">
            <v>40</v>
          </cell>
        </row>
        <row r="13124">
          <cell r="K13124">
            <v>-2.057761823834596E-3</v>
          </cell>
          <cell r="S13124">
            <v>40</v>
          </cell>
        </row>
        <row r="13125">
          <cell r="K13125">
            <v>6.9959800329928621</v>
          </cell>
          <cell r="S13125">
            <v>40</v>
          </cell>
        </row>
        <row r="13126">
          <cell r="K13126">
            <v>8.9825034651606472</v>
          </cell>
          <cell r="S13126">
            <v>40</v>
          </cell>
        </row>
        <row r="13127">
          <cell r="K13127">
            <v>0.17021440341120775</v>
          </cell>
          <cell r="S13127">
            <v>40</v>
          </cell>
        </row>
        <row r="13128">
          <cell r="K13128">
            <v>-9.6456263842624682E-3</v>
          </cell>
          <cell r="S13128">
            <v>40</v>
          </cell>
        </row>
        <row r="13129">
          <cell r="K13129">
            <v>-7.6686998613680751E-3</v>
          </cell>
          <cell r="S13129">
            <v>40</v>
          </cell>
        </row>
        <row r="13130">
          <cell r="K13130">
            <v>3.0185329256805248E-2</v>
          </cell>
          <cell r="S13130">
            <v>40</v>
          </cell>
        </row>
        <row r="13131">
          <cell r="K13131">
            <v>-0.75414466670232116</v>
          </cell>
          <cell r="S13131">
            <v>40</v>
          </cell>
        </row>
        <row r="13132">
          <cell r="K13132">
            <v>-0.73830605283978823</v>
          </cell>
          <cell r="S13132">
            <v>40</v>
          </cell>
        </row>
        <row r="13133">
          <cell r="K13133">
            <v>-0.73612125899256353</v>
          </cell>
          <cell r="S13133">
            <v>40</v>
          </cell>
        </row>
        <row r="13134">
          <cell r="K13134">
            <v>-0.63806947714598017</v>
          </cell>
          <cell r="S13134">
            <v>40</v>
          </cell>
        </row>
        <row r="13135">
          <cell r="K13135">
            <v>-0.57739483581884021</v>
          </cell>
          <cell r="S13135">
            <v>40</v>
          </cell>
        </row>
        <row r="13136">
          <cell r="K13136">
            <v>-1.6575386299808394E-2</v>
          </cell>
          <cell r="S13136">
            <v>40</v>
          </cell>
        </row>
        <row r="13137">
          <cell r="K13137">
            <v>-7.5806726422119244E-3</v>
          </cell>
          <cell r="S13137">
            <v>40</v>
          </cell>
        </row>
        <row r="13138">
          <cell r="K13138">
            <v>1.0541530929824923</v>
          </cell>
          <cell r="S13138">
            <v>40</v>
          </cell>
        </row>
        <row r="13139">
          <cell r="K13139">
            <v>4.8926587255921361E-2</v>
          </cell>
          <cell r="S13139">
            <v>40</v>
          </cell>
        </row>
        <row r="13140">
          <cell r="K13140">
            <v>8.499846112443378E-2</v>
          </cell>
          <cell r="S13140">
            <v>40</v>
          </cell>
        </row>
        <row r="13141">
          <cell r="K13141">
            <v>-0.27729103220465862</v>
          </cell>
          <cell r="S13141">
            <v>40</v>
          </cell>
        </row>
        <row r="13142">
          <cell r="K13142">
            <v>-1.8728543062841751E-3</v>
          </cell>
          <cell r="S13142">
            <v>40</v>
          </cell>
        </row>
        <row r="13143">
          <cell r="K13143">
            <v>-1.5264305908308127E-3</v>
          </cell>
          <cell r="S13143">
            <v>40</v>
          </cell>
        </row>
        <row r="13144">
          <cell r="K13144">
            <v>-2.3237923924344485E-3</v>
          </cell>
          <cell r="S13144">
            <v>40</v>
          </cell>
        </row>
        <row r="13145">
          <cell r="K13145">
            <v>-1.4891177889664376E-3</v>
          </cell>
          <cell r="S13145">
            <v>40</v>
          </cell>
        </row>
        <row r="13146">
          <cell r="K13146">
            <v>-2.351018523610483E-3</v>
          </cell>
          <cell r="S13146">
            <v>40</v>
          </cell>
        </row>
        <row r="13147">
          <cell r="K13147">
            <v>-0.27558731541200976</v>
          </cell>
          <cell r="S13147">
            <v>40</v>
          </cell>
        </row>
        <row r="13148">
          <cell r="K13148">
            <v>-1.1501588657315751E-2</v>
          </cell>
          <cell r="S13148">
            <v>40</v>
          </cell>
        </row>
        <row r="13149">
          <cell r="K13149">
            <v>-1.2019084077376889</v>
          </cell>
          <cell r="S13149">
            <v>40</v>
          </cell>
        </row>
        <row r="13150">
          <cell r="K13150">
            <v>-9.4342743849779379E-3</v>
          </cell>
          <cell r="S13150">
            <v>40</v>
          </cell>
        </row>
        <row r="13151">
          <cell r="K13151">
            <v>-6.1826076084325558E-3</v>
          </cell>
          <cell r="S13151">
            <v>40</v>
          </cell>
        </row>
        <row r="13152">
          <cell r="K13152">
            <v>-7.5263515984648807E-3</v>
          </cell>
          <cell r="S13152">
            <v>40</v>
          </cell>
        </row>
        <row r="13153">
          <cell r="K13153">
            <v>-5.340269860752006E-3</v>
          </cell>
          <cell r="S13153">
            <v>40</v>
          </cell>
        </row>
        <row r="13154">
          <cell r="K13154">
            <v>2.9583396655989212E-2</v>
          </cell>
          <cell r="S13154">
            <v>40</v>
          </cell>
        </row>
        <row r="13155">
          <cell r="K13155">
            <v>-0.36905940780693536</v>
          </cell>
          <cell r="S13155">
            <v>40</v>
          </cell>
        </row>
        <row r="13156">
          <cell r="K13156">
            <v>3.1966798634036807E-2</v>
          </cell>
          <cell r="S13156">
            <v>40</v>
          </cell>
        </row>
        <row r="13157">
          <cell r="K13157">
            <v>-0.29064894068773778</v>
          </cell>
          <cell r="S13157">
            <v>40</v>
          </cell>
        </row>
        <row r="13158">
          <cell r="K13158">
            <v>-0.74327676303804902</v>
          </cell>
          <cell r="S13158">
            <v>40</v>
          </cell>
        </row>
        <row r="13159">
          <cell r="K13159">
            <v>-0.25585816997688438</v>
          </cell>
          <cell r="S13159">
            <v>40</v>
          </cell>
        </row>
        <row r="13160">
          <cell r="K13160">
            <v>-0.73290462733282791</v>
          </cell>
          <cell r="S13160">
            <v>40</v>
          </cell>
        </row>
        <row r="13161">
          <cell r="K13161">
            <v>-0.21286950904248297</v>
          </cell>
          <cell r="S13161">
            <v>40</v>
          </cell>
        </row>
        <row r="13162">
          <cell r="K13162">
            <v>-0.63917862939643821</v>
          </cell>
          <cell r="S13162">
            <v>40</v>
          </cell>
        </row>
        <row r="13163">
          <cell r="K13163">
            <v>-0.14124625771534807</v>
          </cell>
          <cell r="S13163">
            <v>40</v>
          </cell>
        </row>
        <row r="13164">
          <cell r="K13164">
            <v>-0.57870731766063266</v>
          </cell>
          <cell r="S13164">
            <v>40</v>
          </cell>
        </row>
        <row r="13165">
          <cell r="K13165">
            <v>-5.7616176329581631E-2</v>
          </cell>
          <cell r="S13165">
            <v>40</v>
          </cell>
        </row>
        <row r="13166">
          <cell r="K13166">
            <v>-1.6079603947563186E-2</v>
          </cell>
          <cell r="S13166">
            <v>40</v>
          </cell>
        </row>
        <row r="13167">
          <cell r="K13167">
            <v>0.65097253598117777</v>
          </cell>
          <cell r="S13167">
            <v>40</v>
          </cell>
        </row>
        <row r="13168">
          <cell r="K13168">
            <v>-7.1597235652933891E-3</v>
          </cell>
          <cell r="S13168">
            <v>40</v>
          </cell>
        </row>
        <row r="13169">
          <cell r="K13169">
            <v>0.50647815317799649</v>
          </cell>
          <cell r="S13169">
            <v>40</v>
          </cell>
        </row>
        <row r="13170">
          <cell r="K13170">
            <v>1.0633416617723412</v>
          </cell>
          <cell r="S13170">
            <v>40</v>
          </cell>
        </row>
        <row r="13171">
          <cell r="K13171">
            <v>0.34472506650731216</v>
          </cell>
          <cell r="S13171">
            <v>40</v>
          </cell>
        </row>
        <row r="13172">
          <cell r="K13172">
            <v>0.38844968669219021</v>
          </cell>
          <cell r="S13172">
            <v>40</v>
          </cell>
        </row>
        <row r="13173">
          <cell r="K13173">
            <v>-0.91668509484781968</v>
          </cell>
          <cell r="S13173">
            <v>40</v>
          </cell>
        </row>
        <row r="13174">
          <cell r="K13174">
            <v>3.976848510883058</v>
          </cell>
          <cell r="S13174">
            <v>40</v>
          </cell>
        </row>
        <row r="13175">
          <cell r="K13175">
            <v>-4.7513487631124897E-3</v>
          </cell>
          <cell r="S13175">
            <v>40</v>
          </cell>
        </row>
        <row r="13176">
          <cell r="K13176">
            <v>-0.30018038577622824</v>
          </cell>
          <cell r="S13176">
            <v>40</v>
          </cell>
        </row>
        <row r="13177">
          <cell r="K13177">
            <v>-1.9883228554434616E-3</v>
          </cell>
          <cell r="S13177">
            <v>40</v>
          </cell>
        </row>
        <row r="13178">
          <cell r="K13178">
            <v>-1.9507923870849297E-3</v>
          </cell>
          <cell r="S13178">
            <v>40</v>
          </cell>
        </row>
        <row r="13179">
          <cell r="K13179">
            <v>1.4444985941080615</v>
          </cell>
          <cell r="S13179">
            <v>40</v>
          </cell>
        </row>
        <row r="13180">
          <cell r="K13180">
            <v>-1.5276215491231305E-3</v>
          </cell>
          <cell r="S13180">
            <v>40</v>
          </cell>
        </row>
        <row r="13181">
          <cell r="K13181">
            <v>-0.54222427017073815</v>
          </cell>
          <cell r="S13181">
            <v>40</v>
          </cell>
        </row>
        <row r="13182">
          <cell r="K13182">
            <v>-2.2272199265670907E-3</v>
          </cell>
          <cell r="S13182">
            <v>40</v>
          </cell>
        </row>
        <row r="13183">
          <cell r="K13183">
            <v>-5.5045142844325559E-3</v>
          </cell>
          <cell r="S13183">
            <v>40</v>
          </cell>
        </row>
        <row r="13184">
          <cell r="K13184">
            <v>-1.5186616361057045E-3</v>
          </cell>
          <cell r="S13184">
            <v>40</v>
          </cell>
        </row>
        <row r="13185">
          <cell r="K13185">
            <v>-0.54774066495524754</v>
          </cell>
          <cell r="S13185">
            <v>40</v>
          </cell>
        </row>
        <row r="13186">
          <cell r="K13186">
            <v>-2.3013148536140016E-3</v>
          </cell>
          <cell r="S13186">
            <v>40</v>
          </cell>
        </row>
        <row r="13187">
          <cell r="K13187">
            <v>-6.3915328149995766E-3</v>
          </cell>
          <cell r="S13187">
            <v>40</v>
          </cell>
        </row>
        <row r="13188">
          <cell r="K13188">
            <v>-0.33513453658723946</v>
          </cell>
          <cell r="S13188">
            <v>40</v>
          </cell>
        </row>
        <row r="13189">
          <cell r="K13189">
            <v>-0.39855376987730845</v>
          </cell>
          <cell r="S13189">
            <v>40</v>
          </cell>
        </row>
        <row r="13190">
          <cell r="K13190">
            <v>-0.11007202902341211</v>
          </cell>
          <cell r="S13190">
            <v>40</v>
          </cell>
        </row>
        <row r="13191">
          <cell r="K13191">
            <v>-9.0638807050067979E-2</v>
          </cell>
          <cell r="S13191">
            <v>40</v>
          </cell>
        </row>
        <row r="13192">
          <cell r="K13192">
            <v>-7.2832288011663637E-2</v>
          </cell>
          <cell r="S13192">
            <v>40</v>
          </cell>
        </row>
        <row r="13193">
          <cell r="K13193">
            <v>-0.79801557798534828</v>
          </cell>
          <cell r="S13193">
            <v>40</v>
          </cell>
        </row>
        <row r="13194">
          <cell r="K13194">
            <v>-0.76704888301146346</v>
          </cell>
          <cell r="S13194">
            <v>40</v>
          </cell>
        </row>
        <row r="13195">
          <cell r="K13195">
            <v>-0.75559508616250015</v>
          </cell>
          <cell r="S13195">
            <v>40</v>
          </cell>
        </row>
        <row r="13196">
          <cell r="K13196">
            <v>-0.73407212298800661</v>
          </cell>
          <cell r="S13196">
            <v>40</v>
          </cell>
        </row>
        <row r="13197">
          <cell r="K13197">
            <v>-0.6404359395791811</v>
          </cell>
          <cell r="S13197">
            <v>40</v>
          </cell>
        </row>
        <row r="13198">
          <cell r="K13198">
            <v>-0.58460126859047956</v>
          </cell>
          <cell r="S13198">
            <v>40</v>
          </cell>
        </row>
        <row r="13199">
          <cell r="K13199">
            <v>-0.14873292358055706</v>
          </cell>
          <cell r="S13199">
            <v>40</v>
          </cell>
        </row>
        <row r="13200">
          <cell r="K13200">
            <v>-6.2245785345948469E-2</v>
          </cell>
          <cell r="S13200">
            <v>40</v>
          </cell>
        </row>
        <row r="13201">
          <cell r="K13201">
            <v>1.0899418462188473</v>
          </cell>
          <cell r="S13201">
            <v>40</v>
          </cell>
        </row>
        <row r="13202">
          <cell r="K13202">
            <v>7.5893335156711986E-4</v>
          </cell>
          <cell r="S13202">
            <v>40</v>
          </cell>
        </row>
        <row r="13203">
          <cell r="K13203">
            <v>6.7677893315584289E-3</v>
          </cell>
          <cell r="S13203">
            <v>40</v>
          </cell>
        </row>
        <row r="13204">
          <cell r="K13204">
            <v>-1.9025338914638692E-4</v>
          </cell>
          <cell r="S13204">
            <v>40</v>
          </cell>
        </row>
        <row r="13205">
          <cell r="K13205">
            <v>6.3972301680586368</v>
          </cell>
          <cell r="S13205">
            <v>40</v>
          </cell>
        </row>
        <row r="13206">
          <cell r="K13206">
            <v>-1.6130141480196484E-4</v>
          </cell>
          <cell r="S13206">
            <v>40</v>
          </cell>
        </row>
        <row r="13207">
          <cell r="K13207">
            <v>-2.3077307948752922E-4</v>
          </cell>
          <cell r="S13207">
            <v>40</v>
          </cell>
        </row>
        <row r="13208">
          <cell r="K13208">
            <v>-1.7049491343131584E-4</v>
          </cell>
          <cell r="S13208">
            <v>40</v>
          </cell>
        </row>
        <row r="13209">
          <cell r="K13209">
            <v>-2.2092931915094466E-4</v>
          </cell>
          <cell r="S13209">
            <v>40</v>
          </cell>
        </row>
        <row r="13210">
          <cell r="K13210">
            <v>-0.36157789489885855</v>
          </cell>
          <cell r="S13210">
            <v>40</v>
          </cell>
        </row>
        <row r="13211">
          <cell r="K13211">
            <v>-0.99401075843388231</v>
          </cell>
          <cell r="S13211">
            <v>40</v>
          </cell>
        </row>
        <row r="13212">
          <cell r="K13212">
            <v>-5.7811622611047794E-4</v>
          </cell>
          <cell r="S13212">
            <v>40</v>
          </cell>
        </row>
        <row r="13213">
          <cell r="K13213">
            <v>-5.2819329317111731E-4</v>
          </cell>
          <cell r="S13213">
            <v>40</v>
          </cell>
        </row>
        <row r="13214">
          <cell r="K13214">
            <v>-1.7284410695914501</v>
          </cell>
          <cell r="S13214">
            <v>40</v>
          </cell>
        </row>
        <row r="13215">
          <cell r="K13215">
            <v>0.16082434369440579</v>
          </cell>
          <cell r="S13215">
            <v>40</v>
          </cell>
        </row>
        <row r="13216">
          <cell r="K13216">
            <v>-1.8408126997116989</v>
          </cell>
          <cell r="S13216">
            <v>40</v>
          </cell>
        </row>
        <row r="13217">
          <cell r="K13217">
            <v>1.4470800299661524</v>
          </cell>
          <cell r="S13217">
            <v>40</v>
          </cell>
        </row>
        <row r="13218">
          <cell r="K13218">
            <v>0.34593773692743635</v>
          </cell>
          <cell r="S13218">
            <v>40</v>
          </cell>
        </row>
        <row r="13219">
          <cell r="K13219">
            <v>1.6701957659404971</v>
          </cell>
          <cell r="S13219">
            <v>40</v>
          </cell>
        </row>
        <row r="13220">
          <cell r="K13220">
            <v>-1.2477950650851579</v>
          </cell>
          <cell r="S13220">
            <v>40</v>
          </cell>
        </row>
        <row r="13221">
          <cell r="K13221">
            <v>-1.2396498022272933</v>
          </cell>
          <cell r="S13221">
            <v>40</v>
          </cell>
        </row>
        <row r="13222">
          <cell r="K13222">
            <v>-1.0573152842528113</v>
          </cell>
          <cell r="S13222">
            <v>40</v>
          </cell>
        </row>
        <row r="13223">
          <cell r="K13223">
            <v>-6.2921984412362135E-4</v>
          </cell>
          <cell r="S13223">
            <v>40</v>
          </cell>
        </row>
        <row r="13224">
          <cell r="K13224">
            <v>5.7580163549036403</v>
          </cell>
          <cell r="S13224">
            <v>40</v>
          </cell>
        </row>
        <row r="13225">
          <cell r="K13225">
            <v>-4.9460977333013985E-4</v>
          </cell>
          <cell r="S13225">
            <v>40</v>
          </cell>
        </row>
        <row r="13226">
          <cell r="K13226">
            <v>-6.9895214734796496E-4</v>
          </cell>
          <cell r="S13226">
            <v>40</v>
          </cell>
        </row>
        <row r="13227">
          <cell r="K13227">
            <v>-0.9308333081286464</v>
          </cell>
          <cell r="S13227">
            <v>40</v>
          </cell>
        </row>
        <row r="13228">
          <cell r="K13228">
            <v>-0.66197438892970439</v>
          </cell>
          <cell r="S13228">
            <v>40</v>
          </cell>
        </row>
        <row r="13229">
          <cell r="K13229">
            <v>-1.0816511541578784</v>
          </cell>
          <cell r="S13229">
            <v>40</v>
          </cell>
        </row>
        <row r="13230">
          <cell r="K13230">
            <v>0.27032581609216211</v>
          </cell>
          <cell r="S13230">
            <v>40</v>
          </cell>
        </row>
        <row r="13231">
          <cell r="K13231">
            <v>353.60725036476748</v>
          </cell>
          <cell r="S13231">
            <v>40</v>
          </cell>
        </row>
        <row r="13232">
          <cell r="K13232">
            <v>-8.978084680096196E-4</v>
          </cell>
          <cell r="S13232">
            <v>40</v>
          </cell>
        </row>
        <row r="13233">
          <cell r="K13233">
            <v>-9.4276339491227042E-4</v>
          </cell>
          <cell r="S13233">
            <v>40</v>
          </cell>
        </row>
        <row r="13234">
          <cell r="K13234">
            <v>-8.5731664691486565E-4</v>
          </cell>
          <cell r="S13234">
            <v>40</v>
          </cell>
        </row>
        <row r="13235">
          <cell r="K13235">
            <v>-0.91313001715705067</v>
          </cell>
          <cell r="S13235">
            <v>40</v>
          </cell>
        </row>
        <row r="13236">
          <cell r="K13236">
            <v>-0.85214536339385571</v>
          </cell>
          <cell r="S13236">
            <v>40</v>
          </cell>
        </row>
        <row r="13237">
          <cell r="K13237">
            <v>-0.84294733632102936</v>
          </cell>
          <cell r="S13237">
            <v>40</v>
          </cell>
        </row>
        <row r="13238">
          <cell r="K13238">
            <v>-0.98273921083691262</v>
          </cell>
          <cell r="S13238">
            <v>40</v>
          </cell>
        </row>
        <row r="13239">
          <cell r="K13239">
            <v>-0.83425442768979752</v>
          </cell>
          <cell r="S13239">
            <v>40</v>
          </cell>
        </row>
        <row r="13240">
          <cell r="K13240">
            <v>-0.72097167072478785</v>
          </cell>
          <cell r="S13240">
            <v>40</v>
          </cell>
        </row>
        <row r="13241">
          <cell r="K13241">
            <v>-8.431673939173572E-4</v>
          </cell>
          <cell r="S13241">
            <v>40</v>
          </cell>
        </row>
        <row r="13242">
          <cell r="K13242">
            <v>-1.0256239758030606E-3</v>
          </cell>
          <cell r="S13242">
            <v>40</v>
          </cell>
        </row>
        <row r="13243">
          <cell r="K13243">
            <v>-5.9284088621969894E-4</v>
          </cell>
          <cell r="S13243">
            <v>40</v>
          </cell>
        </row>
        <row r="13244">
          <cell r="K13244">
            <v>-1.1162438783065172E-3</v>
          </cell>
          <cell r="S13244">
            <v>40</v>
          </cell>
        </row>
        <row r="13245">
          <cell r="K13245">
            <v>-9.6051684049317106E-4</v>
          </cell>
          <cell r="S13245">
            <v>40</v>
          </cell>
        </row>
        <row r="13246">
          <cell r="K13246">
            <v>-0.75191321660628185</v>
          </cell>
          <cell r="S13246">
            <v>40</v>
          </cell>
        </row>
        <row r="13247">
          <cell r="K13247">
            <v>-1.0990399370204944E-3</v>
          </cell>
          <cell r="S13247">
            <v>40</v>
          </cell>
        </row>
        <row r="13248">
          <cell r="K13248">
            <v>-0.72959686698936566</v>
          </cell>
          <cell r="S13248">
            <v>40</v>
          </cell>
        </row>
        <row r="13249">
          <cell r="K13249">
            <v>-2.1161228149916136E-2</v>
          </cell>
          <cell r="S13249">
            <v>40</v>
          </cell>
        </row>
        <row r="13250">
          <cell r="K13250">
            <v>-0.84001150388646406</v>
          </cell>
          <cell r="S13250">
            <v>40</v>
          </cell>
        </row>
        <row r="13251">
          <cell r="K13251">
            <v>-0.46451632974554224</v>
          </cell>
          <cell r="S13251">
            <v>40</v>
          </cell>
        </row>
        <row r="13252">
          <cell r="K13252">
            <v>8.4491408297996937</v>
          </cell>
          <cell r="S13252">
            <v>40</v>
          </cell>
        </row>
        <row r="13253">
          <cell r="K13253">
            <v>-3.552136811661763E-3</v>
          </cell>
          <cell r="S13253">
            <v>40</v>
          </cell>
        </row>
        <row r="13254">
          <cell r="K13254">
            <v>-7.502438081712904E-3</v>
          </cell>
          <cell r="S13254">
            <v>40</v>
          </cell>
        </row>
        <row r="13255">
          <cell r="K13255">
            <v>-8.144512180511921E-3</v>
          </cell>
          <cell r="S13255">
            <v>40</v>
          </cell>
        </row>
        <row r="13256">
          <cell r="K13256">
            <v>-1.2490503284751082</v>
          </cell>
          <cell r="S13256">
            <v>40</v>
          </cell>
        </row>
        <row r="13257">
          <cell r="K13257">
            <v>-1.4573026565621796</v>
          </cell>
          <cell r="S13257">
            <v>40</v>
          </cell>
        </row>
        <row r="13258">
          <cell r="K13258">
            <v>-1.5512426900780396</v>
          </cell>
          <cell r="S13258">
            <v>40</v>
          </cell>
        </row>
        <row r="13259">
          <cell r="K13259">
            <v>-1.2445440444060041</v>
          </cell>
          <cell r="S13259">
            <v>40</v>
          </cell>
        </row>
        <row r="13260">
          <cell r="K13260">
            <v>-1.3434385178194348</v>
          </cell>
          <cell r="S13260">
            <v>40</v>
          </cell>
        </row>
        <row r="13261">
          <cell r="K13261">
            <v>-1.6156250003573529</v>
          </cell>
          <cell r="S13261">
            <v>40</v>
          </cell>
        </row>
        <row r="13262">
          <cell r="K13262">
            <v>-7.390179407622776E-3</v>
          </cell>
          <cell r="S13262">
            <v>40</v>
          </cell>
        </row>
        <row r="13263">
          <cell r="K13263">
            <v>-7.1341675285391884E-3</v>
          </cell>
          <cell r="S13263">
            <v>40</v>
          </cell>
        </row>
        <row r="13264">
          <cell r="K13264">
            <v>-7.5453245803120926E-3</v>
          </cell>
          <cell r="S13264">
            <v>40</v>
          </cell>
        </row>
        <row r="13265">
          <cell r="K13265">
            <v>-0.67729861862667329</v>
          </cell>
          <cell r="S13265">
            <v>40</v>
          </cell>
        </row>
        <row r="13266">
          <cell r="K13266">
            <v>-0.47970513668844728</v>
          </cell>
          <cell r="S13266">
            <v>40</v>
          </cell>
        </row>
        <row r="13267">
          <cell r="K13267">
            <v>-6.3392171360622581E-3</v>
          </cell>
          <cell r="S13267">
            <v>40</v>
          </cell>
        </row>
        <row r="13268">
          <cell r="K13268">
            <v>4.4471982287244565</v>
          </cell>
          <cell r="S13268">
            <v>40</v>
          </cell>
        </row>
        <row r="13269">
          <cell r="K13269">
            <v>-5.8362226882436802E-3</v>
          </cell>
          <cell r="S13269">
            <v>40</v>
          </cell>
        </row>
        <row r="13270">
          <cell r="K13270">
            <v>-3.9774185372896407E-3</v>
          </cell>
          <cell r="S13270">
            <v>40</v>
          </cell>
        </row>
        <row r="13271">
          <cell r="K13271">
            <v>-0.30596401818274904</v>
          </cell>
          <cell r="S13271">
            <v>40</v>
          </cell>
        </row>
        <row r="13272">
          <cell r="K13272">
            <v>-0.23208481273622278</v>
          </cell>
          <cell r="S13272">
            <v>40</v>
          </cell>
        </row>
        <row r="13273">
          <cell r="K13273">
            <v>-3.3900264518676991E-3</v>
          </cell>
          <cell r="S13273">
            <v>40</v>
          </cell>
        </row>
        <row r="13274">
          <cell r="K13274">
            <v>-1.8212892889231732E-3</v>
          </cell>
          <cell r="S13274">
            <v>40</v>
          </cell>
        </row>
        <row r="13275">
          <cell r="K13275">
            <v>-1.8263127775186509E-3</v>
          </cell>
          <cell r="S13275">
            <v>40</v>
          </cell>
        </row>
        <row r="13276">
          <cell r="K13276">
            <v>-1.770504409498497E-3</v>
          </cell>
          <cell r="S13276">
            <v>40</v>
          </cell>
        </row>
        <row r="13277">
          <cell r="K13277">
            <v>4.7370853777096441E-4</v>
          </cell>
          <cell r="S13277">
            <v>40</v>
          </cell>
        </row>
        <row r="13278">
          <cell r="K13278">
            <v>0.91411524992874815</v>
          </cell>
          <cell r="S13278">
            <v>40</v>
          </cell>
        </row>
        <row r="13279">
          <cell r="K13279">
            <v>1.1086863400529066</v>
          </cell>
          <cell r="S13279">
            <v>40</v>
          </cell>
        </row>
        <row r="13280">
          <cell r="K13280">
            <v>0.98728500308086575</v>
          </cell>
          <cell r="S13280">
            <v>40</v>
          </cell>
        </row>
        <row r="13281">
          <cell r="K13281">
            <v>4.374918818005316E-4</v>
          </cell>
          <cell r="S13281">
            <v>40</v>
          </cell>
        </row>
        <row r="13282">
          <cell r="K13282">
            <v>0.83288328254887445</v>
          </cell>
          <cell r="S13282">
            <v>40</v>
          </cell>
        </row>
        <row r="13283">
          <cell r="K13283">
            <v>45.933307657816222</v>
          </cell>
          <cell r="S13283">
            <v>40</v>
          </cell>
        </row>
        <row r="13284">
          <cell r="K13284">
            <v>-1.4257349024038434E-3</v>
          </cell>
          <cell r="S13284">
            <v>40</v>
          </cell>
        </row>
        <row r="13285">
          <cell r="K13285">
            <v>-1.1297911576431808E-3</v>
          </cell>
          <cell r="S13285">
            <v>40</v>
          </cell>
        </row>
        <row r="13286">
          <cell r="K13286">
            <v>0.24855889207005183</v>
          </cell>
          <cell r="S13286">
            <v>40</v>
          </cell>
        </row>
        <row r="13287">
          <cell r="K13287">
            <v>-0.85076561686270857</v>
          </cell>
          <cell r="S13287">
            <v>40</v>
          </cell>
        </row>
        <row r="13288">
          <cell r="K13288">
            <v>-0.76187775543724467</v>
          </cell>
          <cell r="S13288">
            <v>40</v>
          </cell>
        </row>
        <row r="13289">
          <cell r="K13289">
            <v>2.6538983270624206</v>
          </cell>
          <cell r="S13289">
            <v>40</v>
          </cell>
        </row>
        <row r="13290">
          <cell r="K13290">
            <v>-0.7916622108579745</v>
          </cell>
          <cell r="S13290">
            <v>40</v>
          </cell>
        </row>
        <row r="13291">
          <cell r="K13291">
            <v>-0.54661690203650426</v>
          </cell>
          <cell r="S13291">
            <v>40</v>
          </cell>
        </row>
        <row r="13292">
          <cell r="K13292">
            <v>-0.82930675296594203</v>
          </cell>
          <cell r="S13292">
            <v>40</v>
          </cell>
        </row>
        <row r="13293">
          <cell r="K13293">
            <v>3.8771994504756098</v>
          </cell>
          <cell r="S13293">
            <v>40</v>
          </cell>
        </row>
        <row r="13294">
          <cell r="K13294">
            <v>-0.21513706444490521</v>
          </cell>
          <cell r="S13294">
            <v>40</v>
          </cell>
        </row>
        <row r="13295">
          <cell r="K13295">
            <v>-1.2293556933379492E-2</v>
          </cell>
          <cell r="S13295">
            <v>40</v>
          </cell>
        </row>
        <row r="13296">
          <cell r="K13296">
            <v>-8.6794645994205145E-3</v>
          </cell>
          <cell r="S13296">
            <v>40</v>
          </cell>
        </row>
        <row r="13297">
          <cell r="K13297">
            <v>-6.9304036268596717E-3</v>
          </cell>
          <cell r="S13297">
            <v>40</v>
          </cell>
        </row>
        <row r="13298">
          <cell r="K13298">
            <v>-0.79128196415132412</v>
          </cell>
          <cell r="S13298">
            <v>40</v>
          </cell>
        </row>
        <row r="13299">
          <cell r="K13299">
            <v>2.6140168666650657E-2</v>
          </cell>
          <cell r="S13299">
            <v>40</v>
          </cell>
        </row>
        <row r="13300">
          <cell r="K13300">
            <v>2.6623088819735991E-2</v>
          </cell>
          <cell r="S13300">
            <v>40</v>
          </cell>
        </row>
        <row r="13301">
          <cell r="K13301">
            <v>-0.74537909185222939</v>
          </cell>
          <cell r="S13301">
            <v>40</v>
          </cell>
        </row>
        <row r="13302">
          <cell r="K13302">
            <v>-0.65262856601017283</v>
          </cell>
          <cell r="S13302">
            <v>40</v>
          </cell>
        </row>
        <row r="13303">
          <cell r="K13303">
            <v>-0.56796137757474341</v>
          </cell>
          <cell r="S13303">
            <v>40</v>
          </cell>
        </row>
        <row r="13304">
          <cell r="K13304">
            <v>-1.1897124388931325E-2</v>
          </cell>
          <cell r="S13304">
            <v>40</v>
          </cell>
        </row>
        <row r="13305">
          <cell r="K13305">
            <v>-0.99582190716519481</v>
          </cell>
          <cell r="S13305">
            <v>40</v>
          </cell>
        </row>
        <row r="13306">
          <cell r="K13306">
            <v>-0.52098121853062396</v>
          </cell>
          <cell r="S13306">
            <v>40</v>
          </cell>
        </row>
        <row r="13307">
          <cell r="K13307">
            <v>3.196381572542675E-3</v>
          </cell>
          <cell r="S13307">
            <v>40</v>
          </cell>
        </row>
        <row r="13308">
          <cell r="K13308">
            <v>9.2059071602606679E-2</v>
          </cell>
          <cell r="S13308">
            <v>40</v>
          </cell>
        </row>
        <row r="13309">
          <cell r="K13309">
            <v>-0.30707727414632929</v>
          </cell>
          <cell r="S13309">
            <v>40</v>
          </cell>
        </row>
        <row r="13310">
          <cell r="K13310">
            <v>-1.6035972549746774E-3</v>
          </cell>
          <cell r="S13310">
            <v>40</v>
          </cell>
        </row>
        <row r="13311">
          <cell r="K13311">
            <v>-1.5793064592136352E-3</v>
          </cell>
          <cell r="S13311">
            <v>40</v>
          </cell>
        </row>
        <row r="13312">
          <cell r="K13312">
            <v>-0.17289374060908777</v>
          </cell>
          <cell r="S13312">
            <v>40</v>
          </cell>
        </row>
        <row r="13313">
          <cell r="K13313">
            <v>-1.2627628209779254E-3</v>
          </cell>
          <cell r="S13313">
            <v>40</v>
          </cell>
        </row>
        <row r="13314">
          <cell r="K13314">
            <v>-2.1986477276340144E-3</v>
          </cell>
          <cell r="S13314">
            <v>40</v>
          </cell>
        </row>
        <row r="13315">
          <cell r="K13315">
            <v>-0.30302957478781067</v>
          </cell>
          <cell r="S13315">
            <v>40</v>
          </cell>
        </row>
        <row r="13316">
          <cell r="K13316">
            <v>-1.2160098436343816E-2</v>
          </cell>
          <cell r="S13316">
            <v>40</v>
          </cell>
        </row>
        <row r="13317">
          <cell r="K13317">
            <v>-1.3642493168029044</v>
          </cell>
          <cell r="S13317">
            <v>40</v>
          </cell>
        </row>
        <row r="13318">
          <cell r="K13318">
            <v>-8.5442969155503368E-3</v>
          </cell>
          <cell r="S13318">
            <v>40</v>
          </cell>
        </row>
        <row r="13319">
          <cell r="K13319">
            <v>-1.2493139928414978</v>
          </cell>
          <cell r="S13319">
            <v>40</v>
          </cell>
        </row>
        <row r="13320">
          <cell r="K13320">
            <v>-6.7544593179750438E-3</v>
          </cell>
          <cell r="S13320">
            <v>40</v>
          </cell>
        </row>
        <row r="13321">
          <cell r="K13321">
            <v>-7.1624558942918644E-3</v>
          </cell>
          <cell r="S13321">
            <v>40</v>
          </cell>
        </row>
        <row r="13322">
          <cell r="K13322">
            <v>-0.7868928488544682</v>
          </cell>
          <cell r="S13322">
            <v>40</v>
          </cell>
        </row>
        <row r="13323">
          <cell r="K13323">
            <v>0.11926008365828722</v>
          </cell>
          <cell r="S13323">
            <v>40</v>
          </cell>
        </row>
        <row r="13324">
          <cell r="K13324">
            <v>2.5674391485828282E-2</v>
          </cell>
          <cell r="S13324">
            <v>40</v>
          </cell>
        </row>
        <row r="13325">
          <cell r="K13325">
            <v>0.30302849898803308</v>
          </cell>
          <cell r="S13325">
            <v>40</v>
          </cell>
        </row>
        <row r="13326">
          <cell r="K13326">
            <v>2.592667280138412E-2</v>
          </cell>
          <cell r="S13326">
            <v>40</v>
          </cell>
        </row>
        <row r="13327">
          <cell r="K13327">
            <v>0.32502370564014182</v>
          </cell>
          <cell r="S13327">
            <v>40</v>
          </cell>
        </row>
        <row r="13328">
          <cell r="K13328">
            <v>-0.74542047691691049</v>
          </cell>
          <cell r="S13328">
            <v>40</v>
          </cell>
        </row>
        <row r="13329">
          <cell r="K13329">
            <v>5.5968200010448575E-2</v>
          </cell>
          <cell r="S13329">
            <v>40</v>
          </cell>
        </row>
        <row r="13330">
          <cell r="K13330">
            <v>-0.65739219138256488</v>
          </cell>
          <cell r="S13330">
            <v>40</v>
          </cell>
        </row>
        <row r="13331">
          <cell r="K13331">
            <v>0.22175912676864862</v>
          </cell>
          <cell r="S13331">
            <v>40</v>
          </cell>
        </row>
        <row r="13332">
          <cell r="K13332">
            <v>-0.5739773660282218</v>
          </cell>
          <cell r="S13332">
            <v>40</v>
          </cell>
        </row>
        <row r="13333">
          <cell r="K13333">
            <v>0.34648811492136183</v>
          </cell>
          <cell r="S13333">
            <v>40</v>
          </cell>
        </row>
        <row r="13334">
          <cell r="K13334">
            <v>-1.1305085109166852E-2</v>
          </cell>
          <cell r="S13334">
            <v>40</v>
          </cell>
        </row>
        <row r="13335">
          <cell r="K13335">
            <v>1.897794607739586</v>
          </cell>
          <cell r="S13335">
            <v>40</v>
          </cell>
        </row>
        <row r="13336">
          <cell r="K13336">
            <v>-1.0031398197415349</v>
          </cell>
          <cell r="S13336">
            <v>40</v>
          </cell>
        </row>
        <row r="13337">
          <cell r="K13337">
            <v>2.2217530953256004</v>
          </cell>
          <cell r="S13337">
            <v>40</v>
          </cell>
        </row>
        <row r="13338">
          <cell r="K13338">
            <v>-0.52584416742331652</v>
          </cell>
          <cell r="S13338">
            <v>40</v>
          </cell>
        </row>
        <row r="13339">
          <cell r="K13339">
            <v>9.4099201815166969E-2</v>
          </cell>
          <cell r="S13339">
            <v>40</v>
          </cell>
        </row>
        <row r="13340">
          <cell r="K13340">
            <v>3.0132119604491612E-3</v>
          </cell>
          <cell r="S13340">
            <v>40</v>
          </cell>
        </row>
        <row r="13341">
          <cell r="K13341">
            <v>-5.7585366825888785E-3</v>
          </cell>
          <cell r="S13341">
            <v>40</v>
          </cell>
        </row>
        <row r="13342">
          <cell r="K13342">
            <v>8.8826291859871315E-2</v>
          </cell>
          <cell r="S13342">
            <v>40</v>
          </cell>
        </row>
        <row r="13343">
          <cell r="K13343">
            <v>-4.8058290953753241E-3</v>
          </cell>
          <cell r="S13343">
            <v>40</v>
          </cell>
        </row>
        <row r="13344">
          <cell r="K13344">
            <v>-0.32505286727579963</v>
          </cell>
          <cell r="S13344">
            <v>40</v>
          </cell>
        </row>
        <row r="13345">
          <cell r="K13345">
            <v>-4.5863407949394211E-3</v>
          </cell>
          <cell r="S13345">
            <v>40</v>
          </cell>
        </row>
        <row r="13346">
          <cell r="K13346">
            <v>-1.6520382629981642E-3</v>
          </cell>
          <cell r="S13346">
            <v>40</v>
          </cell>
        </row>
        <row r="13347">
          <cell r="K13347">
            <v>-4.6892065153924575E-3</v>
          </cell>
          <cell r="S13347">
            <v>40</v>
          </cell>
        </row>
        <row r="13348">
          <cell r="K13348">
            <v>-1.6025426423211396E-3</v>
          </cell>
          <cell r="S13348">
            <v>40</v>
          </cell>
        </row>
        <row r="13349">
          <cell r="K13349">
            <v>-0.37988402477343347</v>
          </cell>
          <cell r="S13349">
            <v>40</v>
          </cell>
        </row>
        <row r="13350">
          <cell r="K13350">
            <v>-0.18651525569627544</v>
          </cell>
          <cell r="S13350">
            <v>40</v>
          </cell>
        </row>
        <row r="13351">
          <cell r="K13351">
            <v>-0.28591558507526321</v>
          </cell>
          <cell r="S13351">
            <v>40</v>
          </cell>
        </row>
        <row r="13352">
          <cell r="K13352">
            <v>-1.2825087062638303E-3</v>
          </cell>
          <cell r="S13352">
            <v>40</v>
          </cell>
        </row>
        <row r="13353">
          <cell r="K13353">
            <v>-0.32335197355111045</v>
          </cell>
          <cell r="S13353">
            <v>40</v>
          </cell>
        </row>
        <row r="13354">
          <cell r="K13354">
            <v>-2.1818773829047886E-3</v>
          </cell>
          <cell r="S13354">
            <v>40</v>
          </cell>
        </row>
        <row r="13355">
          <cell r="K13355">
            <v>-5.3499134008779614E-3</v>
          </cell>
          <cell r="S13355">
            <v>40</v>
          </cell>
        </row>
        <row r="13356">
          <cell r="K13356">
            <v>-0.25754687009043131</v>
          </cell>
          <cell r="S13356">
            <v>40</v>
          </cell>
        </row>
        <row r="13357">
          <cell r="K13357">
            <v>-5.6383982545445653E-3</v>
          </cell>
          <cell r="S13357">
            <v>40</v>
          </cell>
        </row>
        <row r="13358">
          <cell r="K13358">
            <v>-0.11915666198001128</v>
          </cell>
          <cell r="S13358">
            <v>40</v>
          </cell>
        </row>
        <row r="13359">
          <cell r="K13359">
            <v>-8.331683406270371E-2</v>
          </cell>
          <cell r="S13359">
            <v>40</v>
          </cell>
        </row>
        <row r="13360">
          <cell r="K13360">
            <v>-6.4050419909036288E-2</v>
          </cell>
          <cell r="S13360">
            <v>40</v>
          </cell>
        </row>
        <row r="13361">
          <cell r="K13361">
            <v>-0.80238062386519615</v>
          </cell>
          <cell r="S13361">
            <v>40</v>
          </cell>
        </row>
        <row r="13362">
          <cell r="K13362">
            <v>-0.73803933068279792</v>
          </cell>
          <cell r="S13362">
            <v>40</v>
          </cell>
        </row>
        <row r="13363">
          <cell r="K13363">
            <v>-0.71570631356771086</v>
          </cell>
          <cell r="S13363">
            <v>40</v>
          </cell>
        </row>
        <row r="13364">
          <cell r="K13364">
            <v>-0.74288058691174974</v>
          </cell>
          <cell r="S13364">
            <v>40</v>
          </cell>
        </row>
        <row r="13365">
          <cell r="K13365">
            <v>-0.67321555469933247</v>
          </cell>
          <cell r="S13365">
            <v>40</v>
          </cell>
        </row>
        <row r="13366">
          <cell r="K13366">
            <v>-0.58301541907430898</v>
          </cell>
          <cell r="S13366">
            <v>40</v>
          </cell>
        </row>
        <row r="13367">
          <cell r="K13367">
            <v>-0.10093224505121519</v>
          </cell>
          <cell r="S13367">
            <v>40</v>
          </cell>
        </row>
        <row r="13368">
          <cell r="K13368">
            <v>-1.0251009585603368</v>
          </cell>
          <cell r="S13368">
            <v>40</v>
          </cell>
        </row>
        <row r="13369">
          <cell r="K13369">
            <v>-0.53612133296720721</v>
          </cell>
          <cell r="S13369">
            <v>40</v>
          </cell>
        </row>
        <row r="13370">
          <cell r="K13370">
            <v>2.365028781992518E-4</v>
          </cell>
          <cell r="S13370">
            <v>40</v>
          </cell>
        </row>
        <row r="13371">
          <cell r="K13371">
            <v>-2.119173008139094E-4</v>
          </cell>
          <cell r="S13371">
            <v>40</v>
          </cell>
        </row>
        <row r="13372">
          <cell r="K13372">
            <v>-2.1555661048808038E-4</v>
          </cell>
          <cell r="S13372">
            <v>40</v>
          </cell>
        </row>
        <row r="13373">
          <cell r="K13373">
            <v>-1.8631539139712841E-4</v>
          </cell>
          <cell r="S13373">
            <v>40</v>
          </cell>
        </row>
        <row r="13374">
          <cell r="K13374">
            <v>-1.5394079274411794E-4</v>
          </cell>
          <cell r="S13374">
            <v>40</v>
          </cell>
        </row>
        <row r="13375">
          <cell r="K13375">
            <v>-0.12519711987742793</v>
          </cell>
          <cell r="S13375">
            <v>40</v>
          </cell>
        </row>
        <row r="13376">
          <cell r="K13376">
            <v>-1.283942123254382E-4</v>
          </cell>
          <cell r="S13376">
            <v>40</v>
          </cell>
        </row>
        <row r="13377">
          <cell r="K13377">
            <v>-1.9477538283749858E-4</v>
          </cell>
          <cell r="S13377">
            <v>40</v>
          </cell>
        </row>
        <row r="13378">
          <cell r="K13378">
            <v>-0.2203298011676868</v>
          </cell>
          <cell r="S13378">
            <v>40</v>
          </cell>
        </row>
        <row r="13379">
          <cell r="K13379">
            <v>-0.97106019249805808</v>
          </cell>
          <cell r="S13379">
            <v>40</v>
          </cell>
        </row>
        <row r="13380">
          <cell r="K13380">
            <v>-0.99519592782848931</v>
          </cell>
          <cell r="S13380">
            <v>40</v>
          </cell>
        </row>
        <row r="13381">
          <cell r="K13381">
            <v>0.17683741337247455</v>
          </cell>
          <cell r="S13381">
            <v>40</v>
          </cell>
        </row>
        <row r="13382">
          <cell r="K13382">
            <v>-1.7444347806638301</v>
          </cell>
          <cell r="S13382">
            <v>40</v>
          </cell>
        </row>
        <row r="13383">
          <cell r="K13383">
            <v>1.6908900242781297</v>
          </cell>
          <cell r="S13383">
            <v>40</v>
          </cell>
        </row>
        <row r="13384">
          <cell r="K13384">
            <v>-1.84963380226904</v>
          </cell>
          <cell r="S13384">
            <v>40</v>
          </cell>
        </row>
        <row r="13385">
          <cell r="K13385">
            <v>0.40411815844287441</v>
          </cell>
          <cell r="S13385">
            <v>40</v>
          </cell>
        </row>
        <row r="13386">
          <cell r="K13386">
            <v>0.38918036621416141</v>
          </cell>
          <cell r="S13386">
            <v>40</v>
          </cell>
        </row>
        <row r="13387">
          <cell r="K13387">
            <v>0.22080340576110333</v>
          </cell>
          <cell r="S13387">
            <v>40</v>
          </cell>
        </row>
        <row r="13388">
          <cell r="K13388">
            <v>9.1635548283998709</v>
          </cell>
          <cell r="S13388">
            <v>40</v>
          </cell>
        </row>
        <row r="13389">
          <cell r="K13389">
            <v>0.1758507158902782</v>
          </cell>
          <cell r="S13389">
            <v>40</v>
          </cell>
        </row>
        <row r="13390">
          <cell r="K13390">
            <v>1.601705558492734</v>
          </cell>
          <cell r="S13390">
            <v>40</v>
          </cell>
        </row>
        <row r="13391">
          <cell r="K13391">
            <v>-0.93925895062072362</v>
          </cell>
          <cell r="S13391">
            <v>40</v>
          </cell>
        </row>
        <row r="13392">
          <cell r="K13392">
            <v>-0.971138516375606</v>
          </cell>
          <cell r="S13392">
            <v>40</v>
          </cell>
        </row>
        <row r="13393">
          <cell r="K13393">
            <v>-0.87565858227200311</v>
          </cell>
          <cell r="S13393">
            <v>40</v>
          </cell>
        </row>
        <row r="13394">
          <cell r="K13394">
            <v>-1.0192564222752551</v>
          </cell>
          <cell r="S13394">
            <v>40</v>
          </cell>
        </row>
        <row r="13395">
          <cell r="K13395">
            <v>-1.0232759511775738</v>
          </cell>
          <cell r="S13395">
            <v>40</v>
          </cell>
        </row>
        <row r="13396">
          <cell r="K13396">
            <v>-0.79629340174515217</v>
          </cell>
          <cell r="S13396">
            <v>40</v>
          </cell>
        </row>
        <row r="13397">
          <cell r="K13397">
            <v>-1.1185178001238472</v>
          </cell>
          <cell r="S13397">
            <v>40</v>
          </cell>
        </row>
        <row r="13398">
          <cell r="K13398">
            <v>19.205327917031109</v>
          </cell>
          <cell r="S13398">
            <v>40</v>
          </cell>
        </row>
        <row r="13399">
          <cell r="K13399">
            <v>-0.60780392416423368</v>
          </cell>
          <cell r="S13399">
            <v>40</v>
          </cell>
        </row>
        <row r="13400">
          <cell r="K13400">
            <v>-0.98148908264899981</v>
          </cell>
          <cell r="S13400">
            <v>40</v>
          </cell>
        </row>
        <row r="13401">
          <cell r="K13401">
            <v>-0.97361750703754346</v>
          </cell>
          <cell r="S13401">
            <v>40</v>
          </cell>
        </row>
        <row r="13402">
          <cell r="K13402">
            <v>-0.91637866285671621</v>
          </cell>
          <cell r="S13402">
            <v>40</v>
          </cell>
        </row>
        <row r="13403">
          <cell r="K13403">
            <v>-0.92204063193964525</v>
          </cell>
          <cell r="S13403">
            <v>40</v>
          </cell>
        </row>
        <row r="13404">
          <cell r="K13404">
            <v>-0.915661526438447</v>
          </cell>
          <cell r="S13404">
            <v>40</v>
          </cell>
        </row>
        <row r="13405">
          <cell r="K13405">
            <v>-0.87702115933325064</v>
          </cell>
          <cell r="S13405">
            <v>40</v>
          </cell>
        </row>
        <row r="13406">
          <cell r="K13406">
            <v>-0.94815781408365618</v>
          </cell>
          <cell r="S13406">
            <v>40</v>
          </cell>
        </row>
        <row r="13407">
          <cell r="K13407">
            <v>-0.85199715448407398</v>
          </cell>
          <cell r="S13407">
            <v>40</v>
          </cell>
        </row>
        <row r="13408">
          <cell r="K13408">
            <v>-0.73994124594479815</v>
          </cell>
          <cell r="S13408">
            <v>40</v>
          </cell>
        </row>
        <row r="13409">
          <cell r="K13409">
            <v>-1.0491864042598191</v>
          </cell>
          <cell r="S13409">
            <v>40</v>
          </cell>
        </row>
        <row r="13410">
          <cell r="K13410">
            <v>-1.1167578047959072</v>
          </cell>
          <cell r="S13410">
            <v>40</v>
          </cell>
        </row>
        <row r="13411">
          <cell r="K13411">
            <v>0.9913500755333321</v>
          </cell>
          <cell r="S13411">
            <v>40</v>
          </cell>
        </row>
        <row r="13412">
          <cell r="K13412">
            <v>-0.99590771289265034</v>
          </cell>
          <cell r="S13412">
            <v>40</v>
          </cell>
        </row>
        <row r="13413">
          <cell r="K13413">
            <v>-0.95870634434895607</v>
          </cell>
          <cell r="S13413">
            <v>40</v>
          </cell>
        </row>
        <row r="13414">
          <cell r="K13414">
            <v>-5.6373395897765073E-4</v>
          </cell>
          <cell r="S13414">
            <v>40</v>
          </cell>
        </row>
        <row r="13415">
          <cell r="K13415">
            <v>-1.0160919554049297</v>
          </cell>
          <cell r="S13415">
            <v>40</v>
          </cell>
        </row>
        <row r="13416">
          <cell r="K13416">
            <v>-0.88050944194020531</v>
          </cell>
          <cell r="S13416">
            <v>40</v>
          </cell>
        </row>
        <row r="13417">
          <cell r="K13417">
            <v>-0.60896622194632732</v>
          </cell>
          <cell r="S13417">
            <v>40</v>
          </cell>
        </row>
        <row r="13418">
          <cell r="K13418">
            <v>-0.94234812526187339</v>
          </cell>
          <cell r="S13418">
            <v>40</v>
          </cell>
        </row>
        <row r="13419">
          <cell r="K13419">
            <v>7.9576198395425237</v>
          </cell>
          <cell r="S13419">
            <v>40</v>
          </cell>
        </row>
        <row r="13420">
          <cell r="K13420">
            <v>7.3240199918059243</v>
          </cell>
          <cell r="S13420">
            <v>40</v>
          </cell>
        </row>
        <row r="13421">
          <cell r="K13421">
            <v>-2.7183815918130727E-3</v>
          </cell>
          <cell r="S13421">
            <v>40</v>
          </cell>
        </row>
        <row r="13422">
          <cell r="K13422">
            <v>-1.0191173043048672E-2</v>
          </cell>
          <cell r="S13422">
            <v>40</v>
          </cell>
        </row>
        <row r="13423">
          <cell r="K13423">
            <v>-1.0268576830391174E-2</v>
          </cell>
          <cell r="S13423">
            <v>40</v>
          </cell>
        </row>
        <row r="13424">
          <cell r="K13424">
            <v>-1.1886487145009403</v>
          </cell>
          <cell r="S13424">
            <v>40</v>
          </cell>
        </row>
        <row r="13425">
          <cell r="K13425">
            <v>-1.2938459895539864</v>
          </cell>
          <cell r="S13425">
            <v>40</v>
          </cell>
        </row>
        <row r="13426">
          <cell r="K13426">
            <v>-1.5036713610956689</v>
          </cell>
          <cell r="S13426">
            <v>40</v>
          </cell>
        </row>
        <row r="13427">
          <cell r="K13427">
            <v>-1.2064141106266508</v>
          </cell>
          <cell r="S13427">
            <v>40</v>
          </cell>
        </row>
        <row r="13428">
          <cell r="K13428">
            <v>-1.3297875581924101</v>
          </cell>
          <cell r="S13428">
            <v>40</v>
          </cell>
        </row>
        <row r="13429">
          <cell r="K13429">
            <v>-1.4876923012151608</v>
          </cell>
          <cell r="S13429">
            <v>40</v>
          </cell>
        </row>
        <row r="13430">
          <cell r="K13430">
            <v>-1.6506938806606245E-3</v>
          </cell>
          <cell r="S13430">
            <v>40</v>
          </cell>
        </row>
        <row r="13431">
          <cell r="K13431">
            <v>-9.9352668693759201E-3</v>
          </cell>
          <cell r="S13431">
            <v>40</v>
          </cell>
        </row>
        <row r="13432">
          <cell r="K13432">
            <v>-9.9291715013163848E-3</v>
          </cell>
          <cell r="S13432">
            <v>40</v>
          </cell>
        </row>
        <row r="13433">
          <cell r="K13433">
            <v>-0.73775349336004958</v>
          </cell>
          <cell r="S13433">
            <v>40</v>
          </cell>
        </row>
        <row r="13434">
          <cell r="K13434">
            <v>-9.4262459036580939E-4</v>
          </cell>
          <cell r="S13434">
            <v>40</v>
          </cell>
        </row>
        <row r="13435">
          <cell r="K13435">
            <v>-9.7252249760265887E-3</v>
          </cell>
          <cell r="S13435">
            <v>40</v>
          </cell>
        </row>
        <row r="13436">
          <cell r="K13436">
            <v>0.20943301630728708</v>
          </cell>
          <cell r="S13436">
            <v>40</v>
          </cell>
        </row>
        <row r="13437">
          <cell r="K13437">
            <v>-0.34712365042790916</v>
          </cell>
          <cell r="S13437">
            <v>40</v>
          </cell>
        </row>
        <row r="13438">
          <cell r="K13438">
            <v>-8.9291274911329939E-3</v>
          </cell>
          <cell r="S13438">
            <v>40</v>
          </cell>
        </row>
        <row r="13439">
          <cell r="K13439">
            <v>-0.28248491055509467</v>
          </cell>
          <cell r="S13439">
            <v>40</v>
          </cell>
        </row>
        <row r="13440">
          <cell r="K13440">
            <v>-0.32018670114304187</v>
          </cell>
          <cell r="S13440">
            <v>40</v>
          </cell>
        </row>
        <row r="13441">
          <cell r="K13441">
            <v>-7.7541997010046326E-3</v>
          </cell>
          <cell r="S13441">
            <v>40</v>
          </cell>
        </row>
        <row r="13442">
          <cell r="K13442">
            <v>-0.95717127189074092</v>
          </cell>
          <cell r="S13442">
            <v>40</v>
          </cell>
        </row>
        <row r="13443">
          <cell r="K13443">
            <v>-0.95092548457351833</v>
          </cell>
          <cell r="S13443">
            <v>40</v>
          </cell>
        </row>
        <row r="13444">
          <cell r="K13444">
            <v>-0.9429134460292915</v>
          </cell>
          <cell r="S13444">
            <v>40</v>
          </cell>
        </row>
        <row r="13445">
          <cell r="K13445">
            <v>-0.88564091565264313</v>
          </cell>
          <cell r="S13445">
            <v>40</v>
          </cell>
        </row>
        <row r="13446">
          <cell r="K13446">
            <v>-0.84075224599065712</v>
          </cell>
          <cell r="S13446">
            <v>40</v>
          </cell>
        </row>
        <row r="13447">
          <cell r="K13447">
            <v>0.87228083385180222</v>
          </cell>
          <cell r="S13447">
            <v>40</v>
          </cell>
        </row>
        <row r="13448">
          <cell r="K13448">
            <v>0.88642227314848898</v>
          </cell>
          <cell r="S13448">
            <v>40</v>
          </cell>
        </row>
        <row r="13449">
          <cell r="K13449">
            <v>4.8506374266036781E-4</v>
          </cell>
          <cell r="S13449">
            <v>40</v>
          </cell>
        </row>
        <row r="13450">
          <cell r="K13450">
            <v>5.6497745281077578E-4</v>
          </cell>
          <cell r="S13450">
            <v>40</v>
          </cell>
        </row>
        <row r="13451">
          <cell r="K13451">
            <v>1.2206285263324017</v>
          </cell>
          <cell r="S13451">
            <v>40</v>
          </cell>
        </row>
        <row r="13452">
          <cell r="K13452">
            <v>-0.9562217518327828</v>
          </cell>
          <cell r="S13452">
            <v>40</v>
          </cell>
        </row>
        <row r="13453">
          <cell r="K13453">
            <v>-0.95176353389177648</v>
          </cell>
          <cell r="S13453">
            <v>40</v>
          </cell>
        </row>
        <row r="13454">
          <cell r="K13454">
            <v>-0.91481253961349829</v>
          </cell>
          <cell r="S13454">
            <v>40</v>
          </cell>
        </row>
        <row r="13455">
          <cell r="K13455">
            <v>-0.86400742648600681</v>
          </cell>
          <cell r="S13455">
            <v>40</v>
          </cell>
        </row>
        <row r="13456">
          <cell r="K13456">
            <v>-0.78425456228644097</v>
          </cell>
          <cell r="S13456">
            <v>40</v>
          </cell>
        </row>
        <row r="13457">
          <cell r="K13457">
            <v>10.791266285024754</v>
          </cell>
          <cell r="S13457">
            <v>40</v>
          </cell>
        </row>
        <row r="13458">
          <cell r="K13458">
            <v>-1.1387174663909933E-3</v>
          </cell>
          <cell r="S13458">
            <v>40</v>
          </cell>
        </row>
        <row r="13459">
          <cell r="K13459">
            <v>-0.25391515524614938</v>
          </cell>
          <cell r="S13459">
            <v>40</v>
          </cell>
        </row>
        <row r="13460">
          <cell r="K13460">
            <v>-0.75305716837372538</v>
          </cell>
          <cell r="S13460">
            <v>40</v>
          </cell>
        </row>
        <row r="13461">
          <cell r="K13461">
            <v>0.1638763026440278</v>
          </cell>
          <cell r="S13461">
            <v>40</v>
          </cell>
        </row>
        <row r="13462">
          <cell r="K13462">
            <v>-0.59560523406319654</v>
          </cell>
          <cell r="S13462">
            <v>40</v>
          </cell>
        </row>
        <row r="13463">
          <cell r="K13463">
            <v>-8.8445387371542464E-3</v>
          </cell>
          <cell r="S13463">
            <v>40</v>
          </cell>
        </row>
        <row r="13464">
          <cell r="K13464">
            <v>-5.9729985402665955E-3</v>
          </cell>
          <cell r="S13464">
            <v>40</v>
          </cell>
        </row>
        <row r="13465">
          <cell r="K13465">
            <v>-4.2061470631422357E-3</v>
          </cell>
          <cell r="S13465">
            <v>40</v>
          </cell>
        </row>
        <row r="13466">
          <cell r="K13466">
            <v>-0.8156491723766619</v>
          </cell>
          <cell r="S13466">
            <v>40</v>
          </cell>
        </row>
        <row r="13467">
          <cell r="K13467">
            <v>-0.77221332952945476</v>
          </cell>
          <cell r="S13467">
            <v>40</v>
          </cell>
        </row>
        <row r="13468">
          <cell r="K13468">
            <v>-0.74209532082768659</v>
          </cell>
          <cell r="S13468">
            <v>40</v>
          </cell>
        </row>
        <row r="13469">
          <cell r="K13469">
            <v>-0.73585310129366532</v>
          </cell>
          <cell r="S13469">
            <v>40</v>
          </cell>
        </row>
        <row r="13470">
          <cell r="K13470">
            <v>-0.68124947722100626</v>
          </cell>
          <cell r="S13470">
            <v>40</v>
          </cell>
        </row>
        <row r="13471">
          <cell r="K13471">
            <v>-0.60966604342522224</v>
          </cell>
          <cell r="S13471">
            <v>40</v>
          </cell>
        </row>
        <row r="13472">
          <cell r="K13472">
            <v>-4.2362811475168414E-3</v>
          </cell>
          <cell r="S13472">
            <v>40</v>
          </cell>
        </row>
        <row r="13473">
          <cell r="K13473">
            <v>0.81991435191838158</v>
          </cell>
          <cell r="S13473">
            <v>40</v>
          </cell>
        </row>
        <row r="13474">
          <cell r="K13474">
            <v>-0.51614585226660614</v>
          </cell>
          <cell r="S13474">
            <v>40</v>
          </cell>
        </row>
        <row r="13475">
          <cell r="K13475">
            <v>0.31129704090314331</v>
          </cell>
          <cell r="S13475">
            <v>40</v>
          </cell>
        </row>
        <row r="13476">
          <cell r="K13476">
            <v>-0.51058797360405095</v>
          </cell>
          <cell r="S13476">
            <v>40</v>
          </cell>
        </row>
        <row r="13477">
          <cell r="K13477">
            <v>3.1846218262130859</v>
          </cell>
          <cell r="S13477">
            <v>40</v>
          </cell>
        </row>
        <row r="13478">
          <cell r="K13478">
            <v>1.1332886997276754</v>
          </cell>
          <cell r="S13478">
            <v>40</v>
          </cell>
        </row>
        <row r="13479">
          <cell r="K13479">
            <v>-1.9972442053843645E-3</v>
          </cell>
          <cell r="S13479">
            <v>40</v>
          </cell>
        </row>
        <row r="13480">
          <cell r="K13480">
            <v>-2.6597110349954318E-3</v>
          </cell>
          <cell r="S13480">
            <v>40</v>
          </cell>
        </row>
        <row r="13481">
          <cell r="K13481">
            <v>-1.9348137182258821E-3</v>
          </cell>
          <cell r="S13481">
            <v>40</v>
          </cell>
        </row>
        <row r="13482">
          <cell r="K13482">
            <v>-2.1637677309401331E-3</v>
          </cell>
          <cell r="S13482">
            <v>40</v>
          </cell>
        </row>
        <row r="13483">
          <cell r="K13483">
            <v>-0.19926477165036183</v>
          </cell>
          <cell r="S13483">
            <v>40</v>
          </cell>
        </row>
        <row r="13484">
          <cell r="K13484">
            <v>-8.7848834562806784E-3</v>
          </cell>
          <cell r="S13484">
            <v>40</v>
          </cell>
        </row>
        <row r="13485">
          <cell r="K13485">
            <v>-1.2545330027513935</v>
          </cell>
          <cell r="S13485">
            <v>40</v>
          </cell>
        </row>
        <row r="13486">
          <cell r="K13486">
            <v>-5.8877388405354407E-3</v>
          </cell>
          <cell r="S13486">
            <v>40</v>
          </cell>
        </row>
        <row r="13487">
          <cell r="K13487">
            <v>-1.1893037875464281</v>
          </cell>
          <cell r="S13487">
            <v>40</v>
          </cell>
        </row>
        <row r="13488">
          <cell r="K13488">
            <v>-4.1333639374328372E-3</v>
          </cell>
          <cell r="S13488">
            <v>40</v>
          </cell>
        </row>
        <row r="13489">
          <cell r="K13489">
            <v>-4.2990557669262122E-3</v>
          </cell>
          <cell r="S13489">
            <v>40</v>
          </cell>
        </row>
        <row r="13490">
          <cell r="K13490">
            <v>-0.81205666195126913</v>
          </cell>
          <cell r="S13490">
            <v>40</v>
          </cell>
        </row>
        <row r="13491">
          <cell r="K13491">
            <v>0.36235562318142878</v>
          </cell>
          <cell r="S13491">
            <v>40</v>
          </cell>
        </row>
        <row r="13492">
          <cell r="K13492">
            <v>-0.7758356500827871</v>
          </cell>
          <cell r="S13492">
            <v>40</v>
          </cell>
        </row>
        <row r="13493">
          <cell r="K13493">
            <v>0.68438364400870044</v>
          </cell>
          <cell r="S13493">
            <v>40</v>
          </cell>
        </row>
        <row r="13494">
          <cell r="K13494">
            <v>-0.74840745244747364</v>
          </cell>
          <cell r="S13494">
            <v>40</v>
          </cell>
        </row>
        <row r="13495">
          <cell r="K13495">
            <v>0.60322147227644962</v>
          </cell>
          <cell r="S13495">
            <v>40</v>
          </cell>
        </row>
        <row r="13496">
          <cell r="K13496">
            <v>-0.73815470054240273</v>
          </cell>
          <cell r="S13496">
            <v>40</v>
          </cell>
        </row>
        <row r="13497">
          <cell r="K13497">
            <v>0.10715773627625759</v>
          </cell>
          <cell r="S13497">
            <v>40</v>
          </cell>
        </row>
        <row r="13498">
          <cell r="K13498">
            <v>-0.69609004768862193</v>
          </cell>
          <cell r="S13498">
            <v>40</v>
          </cell>
        </row>
        <row r="13499">
          <cell r="K13499">
            <v>0.1044221887507069</v>
          </cell>
          <cell r="S13499">
            <v>40</v>
          </cell>
        </row>
        <row r="13500">
          <cell r="K13500">
            <v>-0.61995490926417751</v>
          </cell>
          <cell r="S13500">
            <v>40</v>
          </cell>
        </row>
        <row r="13501">
          <cell r="K13501">
            <v>0.15100919842342997</v>
          </cell>
          <cell r="S13501">
            <v>40</v>
          </cell>
        </row>
        <row r="13502">
          <cell r="K13502">
            <v>-3.9209242529394646E-3</v>
          </cell>
          <cell r="S13502">
            <v>40</v>
          </cell>
        </row>
        <row r="13503">
          <cell r="K13503">
            <v>0.20579305787707969</v>
          </cell>
          <cell r="S13503">
            <v>40</v>
          </cell>
        </row>
        <row r="13504">
          <cell r="K13504">
            <v>3.9351938131747697E-3</v>
          </cell>
          <cell r="S13504">
            <v>40</v>
          </cell>
        </row>
        <row r="13505">
          <cell r="K13505">
            <v>1.7340859169219555E-2</v>
          </cell>
          <cell r="S13505">
            <v>40</v>
          </cell>
        </row>
        <row r="13506">
          <cell r="K13506">
            <v>-0.51950344827267858</v>
          </cell>
          <cell r="S13506">
            <v>40</v>
          </cell>
        </row>
        <row r="13507">
          <cell r="K13507">
            <v>0.21389637369738249</v>
          </cell>
          <cell r="S13507">
            <v>40</v>
          </cell>
        </row>
        <row r="13508">
          <cell r="K13508">
            <v>-0.77302798462507183</v>
          </cell>
          <cell r="S13508">
            <v>40</v>
          </cell>
        </row>
        <row r="13509">
          <cell r="K13509">
            <v>-4.5609440007499504E-3</v>
          </cell>
          <cell r="S13509">
            <v>40</v>
          </cell>
        </row>
        <row r="13510">
          <cell r="K13510">
            <v>-0.55550218129766293</v>
          </cell>
          <cell r="S13510">
            <v>40</v>
          </cell>
        </row>
        <row r="13511">
          <cell r="K13511">
            <v>-6.8069695230470921E-3</v>
          </cell>
          <cell r="S13511">
            <v>40</v>
          </cell>
        </row>
        <row r="13512">
          <cell r="K13512">
            <v>0.8053794655290698</v>
          </cell>
          <cell r="S13512">
            <v>40</v>
          </cell>
        </row>
        <row r="13513">
          <cell r="K13513">
            <v>-6.8372060559663298E-3</v>
          </cell>
          <cell r="S13513">
            <v>40</v>
          </cell>
        </row>
        <row r="13514">
          <cell r="K13514">
            <v>1.1011125179701899</v>
          </cell>
          <cell r="S13514">
            <v>40</v>
          </cell>
        </row>
        <row r="13515">
          <cell r="K13515">
            <v>-6.8026197376751512E-3</v>
          </cell>
          <cell r="S13515">
            <v>40</v>
          </cell>
        </row>
        <row r="13516">
          <cell r="K13516">
            <v>-2.2672258261899648E-3</v>
          </cell>
          <cell r="S13516">
            <v>40</v>
          </cell>
        </row>
        <row r="13517">
          <cell r="K13517">
            <v>-0.54537454013539133</v>
          </cell>
          <cell r="S13517">
            <v>40</v>
          </cell>
        </row>
        <row r="13518">
          <cell r="K13518">
            <v>-2.6536547877106407E-3</v>
          </cell>
          <cell r="S13518">
            <v>40</v>
          </cell>
        </row>
        <row r="13519">
          <cell r="K13519">
            <v>-6.6362245074191688E-3</v>
          </cell>
          <cell r="S13519">
            <v>40</v>
          </cell>
        </row>
        <row r="13520">
          <cell r="K13520">
            <v>-2.0680092206628101E-3</v>
          </cell>
          <cell r="S13520">
            <v>40</v>
          </cell>
        </row>
        <row r="13521">
          <cell r="K13521">
            <v>-0.49915042093116035</v>
          </cell>
          <cell r="S13521">
            <v>40</v>
          </cell>
        </row>
        <row r="13522">
          <cell r="K13522">
            <v>-2.1968583310167E-3</v>
          </cell>
          <cell r="S13522">
            <v>40</v>
          </cell>
        </row>
        <row r="13523">
          <cell r="K13523">
            <v>-0.28224409932001332</v>
          </cell>
          <cell r="S13523">
            <v>40</v>
          </cell>
        </row>
        <row r="13524">
          <cell r="K13524">
            <v>-0.27994422125195423</v>
          </cell>
          <cell r="S13524">
            <v>40</v>
          </cell>
        </row>
        <row r="13525">
          <cell r="K13525">
            <v>-0.26072649277326926</v>
          </cell>
          <cell r="S13525">
            <v>40</v>
          </cell>
        </row>
        <row r="13526">
          <cell r="K13526">
            <v>-8.5900915279456147E-2</v>
          </cell>
          <cell r="S13526">
            <v>40</v>
          </cell>
        </row>
        <row r="13527">
          <cell r="K13527">
            <v>-5.888295986582285E-2</v>
          </cell>
          <cell r="S13527">
            <v>40</v>
          </cell>
        </row>
        <row r="13528">
          <cell r="K13528">
            <v>-4.0230695154551778E-2</v>
          </cell>
          <cell r="S13528">
            <v>40</v>
          </cell>
        </row>
        <row r="13529">
          <cell r="K13529">
            <v>-0.8297962610360583</v>
          </cell>
          <cell r="S13529">
            <v>40</v>
          </cell>
        </row>
        <row r="13530">
          <cell r="K13530">
            <v>-0.77390290352228541</v>
          </cell>
          <cell r="S13530">
            <v>40</v>
          </cell>
        </row>
        <row r="13531">
          <cell r="K13531">
            <v>-0.75382338335838872</v>
          </cell>
          <cell r="S13531">
            <v>40</v>
          </cell>
        </row>
        <row r="13532">
          <cell r="K13532">
            <v>-0.73336789635385224</v>
          </cell>
          <cell r="S13532">
            <v>40</v>
          </cell>
        </row>
        <row r="13533">
          <cell r="K13533">
            <v>-0.6960613183793104</v>
          </cell>
          <cell r="S13533">
            <v>40</v>
          </cell>
        </row>
        <row r="13534">
          <cell r="K13534">
            <v>-0.63037068253276352</v>
          </cell>
          <cell r="S13534">
            <v>40</v>
          </cell>
        </row>
        <row r="13535">
          <cell r="K13535">
            <v>-3.2267844933849994E-2</v>
          </cell>
          <cell r="S13535">
            <v>40</v>
          </cell>
        </row>
        <row r="13536">
          <cell r="K13536">
            <v>3.9427101517681716E-2</v>
          </cell>
          <cell r="S13536">
            <v>40</v>
          </cell>
        </row>
        <row r="13537">
          <cell r="K13537">
            <v>-0.53426744866381559</v>
          </cell>
          <cell r="S13537">
            <v>40</v>
          </cell>
        </row>
        <row r="13538">
          <cell r="K13538">
            <v>3.3044477770722856E-2</v>
          </cell>
          <cell r="S13538">
            <v>40</v>
          </cell>
        </row>
        <row r="13539">
          <cell r="K13539">
            <v>-0.55430528175102767</v>
          </cell>
          <cell r="S13539">
            <v>40</v>
          </cell>
        </row>
        <row r="13540">
          <cell r="K13540">
            <v>-3.0988198256442508E-4</v>
          </cell>
          <cell r="S13540">
            <v>40</v>
          </cell>
        </row>
        <row r="13541">
          <cell r="K13541">
            <v>9.2324161714442424E-2</v>
          </cell>
          <cell r="S13541">
            <v>40</v>
          </cell>
        </row>
        <row r="13542">
          <cell r="K13542">
            <v>-2.3119831445098072E-4</v>
          </cell>
          <cell r="S13542">
            <v>40</v>
          </cell>
        </row>
        <row r="13543">
          <cell r="K13543">
            <v>-2.4753405271732355E-4</v>
          </cell>
          <cell r="S13543">
            <v>40</v>
          </cell>
        </row>
        <row r="13544">
          <cell r="K13544">
            <v>-2.339645891960511E-4</v>
          </cell>
          <cell r="S13544">
            <v>40</v>
          </cell>
        </row>
        <row r="13545">
          <cell r="K13545">
            <v>-2.0668943176155197E-4</v>
          </cell>
          <cell r="S13545">
            <v>40</v>
          </cell>
        </row>
        <row r="13546">
          <cell r="K13546">
            <v>-0.2346378439162794</v>
          </cell>
          <cell r="S13546">
            <v>40</v>
          </cell>
        </row>
        <row r="13547">
          <cell r="K13547">
            <v>-1.0338261401801261</v>
          </cell>
          <cell r="S13547">
            <v>40</v>
          </cell>
        </row>
        <row r="13548">
          <cell r="K13548">
            <v>-3.6796149151160772E-2</v>
          </cell>
          <cell r="S13548">
            <v>40</v>
          </cell>
        </row>
        <row r="13549">
          <cell r="K13549">
            <v>-0.52664449209494657</v>
          </cell>
          <cell r="S13549">
            <v>40</v>
          </cell>
        </row>
        <row r="13550">
          <cell r="K13550">
            <v>-0.98923519218415146</v>
          </cell>
          <cell r="S13550">
            <v>40</v>
          </cell>
        </row>
        <row r="13551">
          <cell r="K13551">
            <v>-0.9494864591210932</v>
          </cell>
          <cell r="S13551">
            <v>40</v>
          </cell>
        </row>
        <row r="13552">
          <cell r="K13552">
            <v>0.71163505289846662</v>
          </cell>
          <cell r="S13552">
            <v>40</v>
          </cell>
        </row>
        <row r="13553">
          <cell r="K13553">
            <v>-0.952715939768085</v>
          </cell>
          <cell r="S13553">
            <v>40</v>
          </cell>
        </row>
        <row r="13554">
          <cell r="K13554">
            <v>-0.8722082708401474</v>
          </cell>
          <cell r="S13554">
            <v>40</v>
          </cell>
        </row>
        <row r="13555">
          <cell r="K13555">
            <v>1.1667141578581919</v>
          </cell>
          <cell r="S13555">
            <v>40</v>
          </cell>
        </row>
        <row r="13556">
          <cell r="K13556">
            <v>-5.6102135791707482E-2</v>
          </cell>
          <cell r="S13556">
            <v>40</v>
          </cell>
        </row>
        <row r="13557">
          <cell r="K13557">
            <v>-0.89670154110408351</v>
          </cell>
          <cell r="S13557">
            <v>40</v>
          </cell>
        </row>
        <row r="13558">
          <cell r="K13558">
            <v>2.9200181233996983E-4</v>
          </cell>
          <cell r="S13558">
            <v>40</v>
          </cell>
        </row>
        <row r="13559">
          <cell r="K13559">
            <v>-1.0034663711807219</v>
          </cell>
          <cell r="S13559">
            <v>40</v>
          </cell>
        </row>
        <row r="13560">
          <cell r="K13560">
            <v>-0.27861721668605977</v>
          </cell>
          <cell r="S13560">
            <v>40</v>
          </cell>
        </row>
        <row r="13561">
          <cell r="K13561">
            <v>-0.58373434865988083</v>
          </cell>
          <cell r="S13561">
            <v>40</v>
          </cell>
        </row>
        <row r="13562">
          <cell r="K13562">
            <v>2.5477055039863736</v>
          </cell>
          <cell r="S13562">
            <v>40</v>
          </cell>
        </row>
        <row r="13563">
          <cell r="K13563">
            <v>-0.69495930779367965</v>
          </cell>
          <cell r="S13563">
            <v>40</v>
          </cell>
        </row>
        <row r="13564">
          <cell r="K13564">
            <v>-1.7534331318581537E-4</v>
          </cell>
          <cell r="S13564">
            <v>40</v>
          </cell>
        </row>
        <row r="13565">
          <cell r="K13565">
            <v>-0.23590430389431438</v>
          </cell>
          <cell r="S13565">
            <v>40</v>
          </cell>
        </row>
        <row r="13566">
          <cell r="K13566">
            <v>-0.530198289348077</v>
          </cell>
          <cell r="S13566">
            <v>40</v>
          </cell>
        </row>
        <row r="13567">
          <cell r="K13567">
            <v>-0.27172339248907829</v>
          </cell>
          <cell r="S13567">
            <v>40</v>
          </cell>
        </row>
        <row r="13568">
          <cell r="K13568">
            <v>-3.524352150349335E-4</v>
          </cell>
          <cell r="S13568">
            <v>40</v>
          </cell>
        </row>
        <row r="13569">
          <cell r="K13569">
            <v>-4.454088327051866E-4</v>
          </cell>
          <cell r="S13569">
            <v>40</v>
          </cell>
        </row>
        <row r="13570">
          <cell r="K13570">
            <v>-5.6711758721196388E-2</v>
          </cell>
          <cell r="S13570">
            <v>40</v>
          </cell>
        </row>
        <row r="13571">
          <cell r="K13571">
            <v>-0.96359732065146952</v>
          </cell>
          <cell r="S13571">
            <v>40</v>
          </cell>
        </row>
        <row r="13572">
          <cell r="K13572">
            <v>-0.89148497981969355</v>
          </cell>
          <cell r="S13572">
            <v>40</v>
          </cell>
        </row>
        <row r="13573">
          <cell r="K13573">
            <v>-0.88596872567505791</v>
          </cell>
          <cell r="S13573">
            <v>40</v>
          </cell>
        </row>
        <row r="13574">
          <cell r="K13574">
            <v>-0.95162759066063296</v>
          </cell>
          <cell r="S13574">
            <v>40</v>
          </cell>
        </row>
        <row r="13575">
          <cell r="K13575">
            <v>-0.88141563357959063</v>
          </cell>
          <cell r="S13575">
            <v>40</v>
          </cell>
        </row>
        <row r="13576">
          <cell r="K13576">
            <v>-0.74511706230002361</v>
          </cell>
          <cell r="S13576">
            <v>40</v>
          </cell>
        </row>
        <row r="13577">
          <cell r="K13577">
            <v>-1.1620459744230622</v>
          </cell>
          <cell r="S13577">
            <v>40</v>
          </cell>
        </row>
        <row r="13578">
          <cell r="K13578">
            <v>1.7456304291139082</v>
          </cell>
          <cell r="S13578">
            <v>40</v>
          </cell>
        </row>
        <row r="13579">
          <cell r="K13579">
            <v>0.83384906627549071</v>
          </cell>
          <cell r="S13579">
            <v>40</v>
          </cell>
        </row>
        <row r="13580">
          <cell r="K13580">
            <v>-5.9131122303357042E-4</v>
          </cell>
          <cell r="S13580">
            <v>40</v>
          </cell>
        </row>
        <row r="13581">
          <cell r="K13581">
            <v>6.5618751049743035E-5</v>
          </cell>
          <cell r="S13581">
            <v>40</v>
          </cell>
        </row>
        <row r="13582">
          <cell r="K13582">
            <v>0.16195000541725704</v>
          </cell>
          <cell r="S13582">
            <v>40</v>
          </cell>
        </row>
        <row r="13583">
          <cell r="K13583">
            <v>-1.0772733395303569</v>
          </cell>
          <cell r="S13583">
            <v>40</v>
          </cell>
        </row>
        <row r="13584">
          <cell r="K13584">
            <v>-0.88154891082235642</v>
          </cell>
          <cell r="S13584">
            <v>40</v>
          </cell>
        </row>
        <row r="13585">
          <cell r="K13585">
            <v>-0.50361144125962365</v>
          </cell>
          <cell r="S13585">
            <v>40</v>
          </cell>
        </row>
        <row r="13586">
          <cell r="K13586">
            <v>-1.009954326153274</v>
          </cell>
          <cell r="S13586">
            <v>40</v>
          </cell>
        </row>
        <row r="13587">
          <cell r="K13587">
            <v>-0.52486023031413209</v>
          </cell>
          <cell r="S13587">
            <v>40</v>
          </cell>
        </row>
        <row r="13588">
          <cell r="K13588">
            <v>-2.1326152520764335E-2</v>
          </cell>
          <cell r="S13588">
            <v>40</v>
          </cell>
        </row>
        <row r="13589">
          <cell r="K13589">
            <v>-2.2210754231871341E-3</v>
          </cell>
          <cell r="S13589">
            <v>40</v>
          </cell>
        </row>
        <row r="13590">
          <cell r="K13590">
            <v>-1.5167382719731658E-2</v>
          </cell>
          <cell r="S13590">
            <v>40</v>
          </cell>
        </row>
        <row r="13591">
          <cell r="K13591">
            <v>-1.4521931559900359E-2</v>
          </cell>
          <cell r="S13591">
            <v>40</v>
          </cell>
        </row>
        <row r="13592">
          <cell r="K13592">
            <v>-1.2059180072499316</v>
          </cell>
          <cell r="S13592">
            <v>40</v>
          </cell>
        </row>
        <row r="13593">
          <cell r="K13593">
            <v>-1.3981749973041502</v>
          </cell>
          <cell r="S13593">
            <v>40</v>
          </cell>
        </row>
        <row r="13594">
          <cell r="K13594">
            <v>-1.4597072939861144</v>
          </cell>
          <cell r="S13594">
            <v>40</v>
          </cell>
        </row>
        <row r="13595">
          <cell r="K13595">
            <v>1.2286403186565534E-3</v>
          </cell>
          <cell r="S13595">
            <v>40</v>
          </cell>
        </row>
        <row r="13596">
          <cell r="K13596">
            <v>1.8781832876134982E-3</v>
          </cell>
          <cell r="S13596">
            <v>40</v>
          </cell>
        </row>
        <row r="13597">
          <cell r="K13597">
            <v>-1.6469269291112685</v>
          </cell>
          <cell r="S13597">
            <v>40</v>
          </cell>
        </row>
        <row r="13598">
          <cell r="K13598">
            <v>-4.0986691743797449E-4</v>
          </cell>
          <cell r="S13598">
            <v>40</v>
          </cell>
        </row>
        <row r="13599">
          <cell r="K13599">
            <v>-1.6104382971745414E-2</v>
          </cell>
          <cell r="S13599">
            <v>40</v>
          </cell>
        </row>
        <row r="13600">
          <cell r="K13600">
            <v>-1.528127611128479E-2</v>
          </cell>
          <cell r="S13600">
            <v>40</v>
          </cell>
        </row>
        <row r="13601">
          <cell r="K13601">
            <v>-0.87034494466050227</v>
          </cell>
          <cell r="S13601">
            <v>40</v>
          </cell>
        </row>
        <row r="13602">
          <cell r="K13602">
            <v>-0.57479482773773338</v>
          </cell>
          <cell r="S13602">
            <v>40</v>
          </cell>
        </row>
        <row r="13603">
          <cell r="K13603">
            <v>-1.3392807103621762E-2</v>
          </cell>
          <cell r="S13603">
            <v>40</v>
          </cell>
        </row>
        <row r="13604">
          <cell r="K13604">
            <v>0.52564972875000848</v>
          </cell>
          <cell r="S13604">
            <v>40</v>
          </cell>
        </row>
        <row r="13605">
          <cell r="K13605">
            <v>-1.2075679156853508E-2</v>
          </cell>
          <cell r="S13605">
            <v>40</v>
          </cell>
        </row>
        <row r="13606">
          <cell r="K13606">
            <v>-6.8812805707024411E-3</v>
          </cell>
          <cell r="S13606">
            <v>40</v>
          </cell>
        </row>
        <row r="13607">
          <cell r="K13607">
            <v>3.1629959405297843</v>
          </cell>
          <cell r="S13607">
            <v>40</v>
          </cell>
        </row>
        <row r="13608">
          <cell r="K13608">
            <v>-0.17502410867395185</v>
          </cell>
          <cell r="S13608">
            <v>40</v>
          </cell>
        </row>
        <row r="13609">
          <cell r="K13609">
            <v>-4.3274071783595729E-3</v>
          </cell>
          <cell r="S13609">
            <v>40</v>
          </cell>
        </row>
        <row r="13610">
          <cell r="K13610">
            <v>-6.3350852836632744E-4</v>
          </cell>
          <cell r="S13610">
            <v>40</v>
          </cell>
        </row>
        <row r="13611">
          <cell r="K13611">
            <v>-8.9931706055892534E-4</v>
          </cell>
          <cell r="S13611">
            <v>40</v>
          </cell>
        </row>
        <row r="13612">
          <cell r="K13612">
            <v>0.26957479262363426</v>
          </cell>
          <cell r="S13612">
            <v>40</v>
          </cell>
        </row>
        <row r="13613">
          <cell r="K13613">
            <v>-0.87608098098417764</v>
          </cell>
          <cell r="S13613">
            <v>40</v>
          </cell>
        </row>
        <row r="13614">
          <cell r="K13614">
            <v>-0.81839601472932022</v>
          </cell>
          <cell r="S13614">
            <v>40</v>
          </cell>
        </row>
        <row r="13615">
          <cell r="K13615">
            <v>0.82891450204505868</v>
          </cell>
          <cell r="S13615">
            <v>40</v>
          </cell>
        </row>
        <row r="13616">
          <cell r="K13616">
            <v>-0.91832608743015831</v>
          </cell>
          <cell r="S13616">
            <v>40</v>
          </cell>
        </row>
        <row r="13617">
          <cell r="K13617">
            <v>-0.853460222339681</v>
          </cell>
          <cell r="S13617">
            <v>40</v>
          </cell>
        </row>
        <row r="13618">
          <cell r="K13618">
            <v>7.4663314135994655E-4</v>
          </cell>
          <cell r="S13618">
            <v>40</v>
          </cell>
        </row>
        <row r="13619">
          <cell r="K13619">
            <v>3.0754246334828168</v>
          </cell>
          <cell r="S13619">
            <v>40</v>
          </cell>
        </row>
        <row r="13620">
          <cell r="K13620">
            <v>-0.91433334487579832</v>
          </cell>
          <cell r="S13620">
            <v>40</v>
          </cell>
        </row>
        <row r="13621">
          <cell r="K13621">
            <v>-0.7670496522524145</v>
          </cell>
          <cell r="S13621">
            <v>40</v>
          </cell>
        </row>
        <row r="13622">
          <cell r="K13622">
            <v>7.6109410287989574</v>
          </cell>
          <cell r="S13622">
            <v>40</v>
          </cell>
        </row>
        <row r="13623">
          <cell r="K13623">
            <v>-0.37312578833715854</v>
          </cell>
          <cell r="S13623">
            <v>40</v>
          </cell>
        </row>
        <row r="13624">
          <cell r="K13624">
            <v>-0.76179347133903885</v>
          </cell>
          <cell r="S13624">
            <v>40</v>
          </cell>
        </row>
        <row r="13625">
          <cell r="K13625">
            <v>23.583713697936115</v>
          </cell>
          <cell r="S13625">
            <v>40</v>
          </cell>
        </row>
        <row r="13626">
          <cell r="K13626">
            <v>-0.15569644376698077</v>
          </cell>
          <cell r="S13626">
            <v>40</v>
          </cell>
        </row>
        <row r="13627">
          <cell r="K13627">
            <v>3.0477831142885643</v>
          </cell>
          <cell r="S13627">
            <v>40</v>
          </cell>
        </row>
        <row r="13628">
          <cell r="K13628">
            <v>-0.2314349933524128</v>
          </cell>
          <cell r="S13628">
            <v>40</v>
          </cell>
        </row>
        <row r="13629">
          <cell r="K13629">
            <v>3.7133674075524605</v>
          </cell>
          <cell r="S13629">
            <v>40</v>
          </cell>
        </row>
        <row r="13630">
          <cell r="K13630">
            <v>5.1201888125550017</v>
          </cell>
          <cell r="S13630">
            <v>40</v>
          </cell>
        </row>
        <row r="13631">
          <cell r="K13631">
            <v>-6.7398769127369543E-3</v>
          </cell>
          <cell r="S13631">
            <v>40</v>
          </cell>
        </row>
        <row r="13632">
          <cell r="K13632">
            <v>-4.1056631838766065E-3</v>
          </cell>
          <cell r="S13632">
            <v>40</v>
          </cell>
        </row>
        <row r="13633">
          <cell r="K13633">
            <v>-2.9586378186129891E-3</v>
          </cell>
          <cell r="S13633">
            <v>40</v>
          </cell>
        </row>
        <row r="13634">
          <cell r="K13634">
            <v>-0.94942356536421191</v>
          </cell>
          <cell r="S13634">
            <v>40</v>
          </cell>
        </row>
        <row r="13635">
          <cell r="K13635">
            <v>-0.90427915960188254</v>
          </cell>
          <cell r="S13635">
            <v>40</v>
          </cell>
        </row>
        <row r="13636">
          <cell r="K13636">
            <v>-0.86115363952329294</v>
          </cell>
          <cell r="S13636">
            <v>40</v>
          </cell>
        </row>
        <row r="13637">
          <cell r="K13637">
            <v>-0.88783623372906795</v>
          </cell>
          <cell r="S13637">
            <v>40</v>
          </cell>
        </row>
        <row r="13638">
          <cell r="K13638">
            <v>-0.75999223748198008</v>
          </cell>
          <cell r="S13638">
            <v>40</v>
          </cell>
        </row>
        <row r="13639">
          <cell r="K13639">
            <v>-0.67994508026603839</v>
          </cell>
          <cell r="S13639">
            <v>40</v>
          </cell>
        </row>
        <row r="13640">
          <cell r="K13640">
            <v>-1.0659103378985595</v>
          </cell>
          <cell r="S13640">
            <v>40</v>
          </cell>
        </row>
        <row r="13641">
          <cell r="K13641">
            <v>-0.66567623886761562</v>
          </cell>
          <cell r="S13641">
            <v>40</v>
          </cell>
        </row>
        <row r="13642">
          <cell r="K13642">
            <v>-4.1219060549132396E-3</v>
          </cell>
          <cell r="S13642">
            <v>40</v>
          </cell>
        </row>
        <row r="13643">
          <cell r="K13643">
            <v>-0.81058357905907241</v>
          </cell>
          <cell r="S13643">
            <v>40</v>
          </cell>
        </row>
        <row r="13644">
          <cell r="K13644">
            <v>0.10156786412024597</v>
          </cell>
          <cell r="S13644">
            <v>40</v>
          </cell>
        </row>
        <row r="13645">
          <cell r="K13645">
            <v>-0.33668840089445845</v>
          </cell>
          <cell r="S13645">
            <v>40</v>
          </cell>
        </row>
        <row r="13646">
          <cell r="K13646">
            <v>0.11926664571368126</v>
          </cell>
          <cell r="S13646">
            <v>40</v>
          </cell>
        </row>
        <row r="13647">
          <cell r="K13647">
            <v>-2.889463753029722E-3</v>
          </cell>
          <cell r="S13647">
            <v>40</v>
          </cell>
        </row>
        <row r="13648">
          <cell r="K13648">
            <v>-4.3773509154270288E-3</v>
          </cell>
          <cell r="S13648">
            <v>40</v>
          </cell>
        </row>
        <row r="13649">
          <cell r="K13649">
            <v>-2.8931783366766429E-3</v>
          </cell>
          <cell r="S13649">
            <v>40</v>
          </cell>
        </row>
        <row r="13650">
          <cell r="K13650">
            <v>-4.0639436395247955E-3</v>
          </cell>
          <cell r="S13650">
            <v>40</v>
          </cell>
        </row>
        <row r="13651">
          <cell r="K13651">
            <v>-8.5100945342306052E-3</v>
          </cell>
          <cell r="S13651">
            <v>40</v>
          </cell>
        </row>
        <row r="13652">
          <cell r="K13652">
            <v>-6.6499450872405204E-3</v>
          </cell>
          <cell r="S13652">
            <v>40</v>
          </cell>
        </row>
        <row r="13653">
          <cell r="K13653">
            <v>-1.4020227962186962</v>
          </cell>
          <cell r="S13653">
            <v>40</v>
          </cell>
        </row>
        <row r="13654">
          <cell r="K13654">
            <v>-4.0836344675453974E-3</v>
          </cell>
          <cell r="S13654">
            <v>40</v>
          </cell>
        </row>
        <row r="13655">
          <cell r="K13655">
            <v>-1.3049230152394362</v>
          </cell>
          <cell r="S13655">
            <v>40</v>
          </cell>
        </row>
        <row r="13656">
          <cell r="K13656">
            <v>-2.8783223921812189E-3</v>
          </cell>
          <cell r="S13656">
            <v>40</v>
          </cell>
        </row>
        <row r="13657">
          <cell r="K13657">
            <v>-1.2124582824901464</v>
          </cell>
          <cell r="S13657">
            <v>40</v>
          </cell>
        </row>
        <row r="13658">
          <cell r="K13658">
            <v>-0.95362932196120032</v>
          </cell>
          <cell r="S13658">
            <v>40</v>
          </cell>
        </row>
        <row r="13659">
          <cell r="K13659">
            <v>-0.47273690745134866</v>
          </cell>
          <cell r="S13659">
            <v>40</v>
          </cell>
        </row>
        <row r="13660">
          <cell r="K13660">
            <v>-0.90307223362833877</v>
          </cell>
          <cell r="S13660">
            <v>40</v>
          </cell>
        </row>
        <row r="13661">
          <cell r="K13661">
            <v>-0.31107342792297171</v>
          </cell>
          <cell r="S13661">
            <v>40</v>
          </cell>
        </row>
        <row r="13662">
          <cell r="K13662">
            <v>-0.86275905826290034</v>
          </cell>
          <cell r="S13662">
            <v>40</v>
          </cell>
        </row>
        <row r="13663">
          <cell r="K13663">
            <v>-0.26289588747626058</v>
          </cell>
          <cell r="S13663">
            <v>40</v>
          </cell>
        </row>
        <row r="13664">
          <cell r="K13664">
            <v>-0.88094431139982143</v>
          </cell>
          <cell r="S13664">
            <v>40</v>
          </cell>
        </row>
        <row r="13665">
          <cell r="K13665">
            <v>-0.50452645000070562</v>
          </cell>
          <cell r="S13665">
            <v>40</v>
          </cell>
        </row>
        <row r="13666">
          <cell r="K13666">
            <v>-0.76345759312492456</v>
          </cell>
          <cell r="S13666">
            <v>40</v>
          </cell>
        </row>
        <row r="13667">
          <cell r="K13667">
            <v>-0.27007193030452292</v>
          </cell>
          <cell r="S13667">
            <v>40</v>
          </cell>
        </row>
        <row r="13668">
          <cell r="K13668">
            <v>-0.6829483655712848</v>
          </cell>
          <cell r="S13668">
            <v>40</v>
          </cell>
        </row>
        <row r="13669">
          <cell r="K13669">
            <v>-6.1460745436753658E-2</v>
          </cell>
          <cell r="S13669">
            <v>40</v>
          </cell>
        </row>
        <row r="13670">
          <cell r="K13670">
            <v>-1.0712358574629688</v>
          </cell>
          <cell r="S13670">
            <v>40</v>
          </cell>
        </row>
        <row r="13671">
          <cell r="K13671">
            <v>-0.7100068350821922</v>
          </cell>
          <cell r="S13671">
            <v>40</v>
          </cell>
        </row>
        <row r="13672">
          <cell r="K13672">
            <v>-0.66780168603485079</v>
          </cell>
          <cell r="S13672">
            <v>40</v>
          </cell>
        </row>
        <row r="13673">
          <cell r="K13673">
            <v>-0.29565584010692253</v>
          </cell>
          <cell r="S13673">
            <v>40</v>
          </cell>
        </row>
        <row r="13674">
          <cell r="K13674">
            <v>-0.52221432547026747</v>
          </cell>
          <cell r="S13674">
            <v>40</v>
          </cell>
        </row>
        <row r="13675">
          <cell r="K13675">
            <v>-0.15849115157882443</v>
          </cell>
          <cell r="S13675">
            <v>40</v>
          </cell>
        </row>
        <row r="13676">
          <cell r="K13676">
            <v>-0.82066336265472217</v>
          </cell>
          <cell r="S13676">
            <v>40</v>
          </cell>
        </row>
        <row r="13677">
          <cell r="K13677">
            <v>-4.7226243686533595E-3</v>
          </cell>
          <cell r="S13677">
            <v>40</v>
          </cell>
        </row>
        <row r="13678">
          <cell r="K13678">
            <v>0.80038902856345429</v>
          </cell>
          <cell r="S13678">
            <v>40</v>
          </cell>
        </row>
        <row r="13679">
          <cell r="K13679">
            <v>-3.2757565123396407E-3</v>
          </cell>
          <cell r="S13679">
            <v>40</v>
          </cell>
        </row>
        <row r="13680">
          <cell r="K13680">
            <v>-4.0405958350288795E-3</v>
          </cell>
          <cell r="S13680">
            <v>40</v>
          </cell>
        </row>
        <row r="13681">
          <cell r="K13681">
            <v>-9.6527533690982971E-3</v>
          </cell>
          <cell r="S13681">
            <v>40</v>
          </cell>
        </row>
        <row r="13682">
          <cell r="K13682">
            <v>11.96204564041523</v>
          </cell>
          <cell r="S13682">
            <v>40</v>
          </cell>
        </row>
        <row r="13683">
          <cell r="K13683">
            <v>-0.991356320296919</v>
          </cell>
          <cell r="S13683">
            <v>40</v>
          </cell>
        </row>
        <row r="13684">
          <cell r="K13684">
            <v>-2.9563800880413505E-3</v>
          </cell>
          <cell r="S13684">
            <v>40</v>
          </cell>
        </row>
        <row r="13685">
          <cell r="K13685">
            <v>-0.61352535301218869</v>
          </cell>
          <cell r="S13685">
            <v>40</v>
          </cell>
        </row>
        <row r="13686">
          <cell r="K13686">
            <v>-4.2653834404263215E-3</v>
          </cell>
          <cell r="S13686">
            <v>40</v>
          </cell>
        </row>
        <row r="13687">
          <cell r="K13687">
            <v>-0.3004640581349366</v>
          </cell>
          <cell r="S13687">
            <v>40</v>
          </cell>
        </row>
        <row r="13688">
          <cell r="K13688">
            <v>-3.0759734187695517E-3</v>
          </cell>
          <cell r="S13688">
            <v>40</v>
          </cell>
        </row>
        <row r="13689">
          <cell r="K13689">
            <v>-0.60016041635956596</v>
          </cell>
          <cell r="S13689">
            <v>40</v>
          </cell>
        </row>
        <row r="13690">
          <cell r="K13690">
            <v>-3.9504910868711079E-3</v>
          </cell>
          <cell r="S13690">
            <v>40</v>
          </cell>
        </row>
        <row r="13691">
          <cell r="K13691">
            <v>-0.26919384996021573</v>
          </cell>
          <cell r="S13691">
            <v>40</v>
          </cell>
        </row>
        <row r="13692">
          <cell r="K13692">
            <v>-8.2516511208709752E-3</v>
          </cell>
          <cell r="S13692">
            <v>40</v>
          </cell>
        </row>
        <row r="13693">
          <cell r="K13693">
            <v>-0.26599010298720438</v>
          </cell>
          <cell r="S13693">
            <v>40</v>
          </cell>
        </row>
        <row r="13694">
          <cell r="K13694">
            <v>-6.4270643771945149E-2</v>
          </cell>
          <cell r="S13694">
            <v>40</v>
          </cell>
        </row>
        <row r="13695">
          <cell r="K13695">
            <v>-4.0177747091669103E-2</v>
          </cell>
          <cell r="S13695">
            <v>40</v>
          </cell>
        </row>
        <row r="13696">
          <cell r="K13696">
            <v>-2.6979100732559342E-2</v>
          </cell>
          <cell r="S13696">
            <v>40</v>
          </cell>
        </row>
        <row r="13697">
          <cell r="K13697">
            <v>-0.95206489895881319</v>
          </cell>
          <cell r="S13697">
            <v>40</v>
          </cell>
        </row>
        <row r="13698">
          <cell r="K13698">
            <v>-0.91417847798496121</v>
          </cell>
          <cell r="S13698">
            <v>40</v>
          </cell>
        </row>
        <row r="13699">
          <cell r="K13699">
            <v>-0.86129674204983631</v>
          </cell>
          <cell r="S13699">
            <v>40</v>
          </cell>
        </row>
        <row r="13700">
          <cell r="K13700">
            <v>-0.89042072213422307</v>
          </cell>
          <cell r="S13700">
            <v>40</v>
          </cell>
        </row>
        <row r="13701">
          <cell r="K13701">
            <v>-0.78286708844375463</v>
          </cell>
          <cell r="S13701">
            <v>40</v>
          </cell>
        </row>
        <row r="13702">
          <cell r="K13702">
            <v>-0.6962799726837966</v>
          </cell>
          <cell r="S13702">
            <v>40</v>
          </cell>
        </row>
        <row r="13703">
          <cell r="K13703">
            <v>-1.082036055557869</v>
          </cell>
          <cell r="S13703">
            <v>40</v>
          </cell>
        </row>
        <row r="13704">
          <cell r="K13704">
            <v>-0.6759595610209661</v>
          </cell>
          <cell r="S13704">
            <v>40</v>
          </cell>
        </row>
        <row r="13705">
          <cell r="K13705">
            <v>-0.54114703751056414</v>
          </cell>
          <cell r="S13705">
            <v>40</v>
          </cell>
        </row>
        <row r="13706">
          <cell r="K13706">
            <v>5.3050075507619837E-2</v>
          </cell>
          <cell r="S13706">
            <v>40</v>
          </cell>
        </row>
        <row r="13707">
          <cell r="K13707">
            <v>4.2317850797447144E-3</v>
          </cell>
          <cell r="S13707">
            <v>40</v>
          </cell>
        </row>
        <row r="13708">
          <cell r="K13708">
            <v>-4.2544365980269307E-4</v>
          </cell>
          <cell r="S13708">
            <v>40</v>
          </cell>
        </row>
        <row r="13709">
          <cell r="K13709">
            <v>0.47591979395709993</v>
          </cell>
          <cell r="S13709">
            <v>40</v>
          </cell>
        </row>
        <row r="13710">
          <cell r="K13710">
            <v>-2.8655285104725684E-4</v>
          </cell>
          <cell r="S13710">
            <v>40</v>
          </cell>
        </row>
        <row r="13711">
          <cell r="K13711">
            <v>-3.9836745440014506E-4</v>
          </cell>
          <cell r="S13711">
            <v>40</v>
          </cell>
        </row>
        <row r="13712">
          <cell r="K13712">
            <v>-3.3999584063331307E-4</v>
          </cell>
          <cell r="S13712">
            <v>40</v>
          </cell>
        </row>
        <row r="13713">
          <cell r="K13713">
            <v>-3.4805428049954502E-4</v>
          </cell>
          <cell r="S13713">
            <v>40</v>
          </cell>
        </row>
        <row r="13714">
          <cell r="K13714">
            <v>-0.25239523932251035</v>
          </cell>
          <cell r="S13714">
            <v>40</v>
          </cell>
        </row>
        <row r="13715">
          <cell r="K13715">
            <v>1.8231105992516747</v>
          </cell>
          <cell r="S13715">
            <v>40</v>
          </cell>
        </row>
        <row r="13716">
          <cell r="K13716">
            <v>-7.8863791508077853E-3</v>
          </cell>
          <cell r="S13716">
            <v>40</v>
          </cell>
        </row>
        <row r="13717">
          <cell r="K13717">
            <v>-5.7900175700322028E-2</v>
          </cell>
          <cell r="S13717">
            <v>40</v>
          </cell>
        </row>
        <row r="13718">
          <cell r="K13718">
            <v>-0.92239075428863426</v>
          </cell>
          <cell r="S13718">
            <v>40</v>
          </cell>
        </row>
        <row r="13719">
          <cell r="K13719">
            <v>-0.85552224004437405</v>
          </cell>
          <cell r="S13719">
            <v>40</v>
          </cell>
        </row>
        <row r="13720">
          <cell r="K13720">
            <v>-0.8052934821474057</v>
          </cell>
          <cell r="S13720">
            <v>40</v>
          </cell>
        </row>
        <row r="13721">
          <cell r="K13721">
            <v>-0.87379837504016244</v>
          </cell>
          <cell r="S13721">
            <v>40</v>
          </cell>
        </row>
        <row r="13722">
          <cell r="K13722">
            <v>-0.77700440420347094</v>
          </cell>
          <cell r="S13722">
            <v>40</v>
          </cell>
        </row>
        <row r="13723">
          <cell r="K13723">
            <v>-0.68797396241781728</v>
          </cell>
          <cell r="S13723">
            <v>40</v>
          </cell>
        </row>
        <row r="13724">
          <cell r="K13724">
            <v>1.281587431479253</v>
          </cell>
          <cell r="S13724">
            <v>40</v>
          </cell>
        </row>
        <row r="13725">
          <cell r="K13725">
            <v>-0.8068746612629667</v>
          </cell>
          <cell r="S13725">
            <v>40</v>
          </cell>
        </row>
        <row r="13726">
          <cell r="K13726">
            <v>2.7227266242706822E-4</v>
          </cell>
          <cell r="S13726">
            <v>40</v>
          </cell>
        </row>
        <row r="13727">
          <cell r="K13727">
            <v>-0.93524028487828137</v>
          </cell>
          <cell r="S13727">
            <v>40</v>
          </cell>
        </row>
        <row r="13728">
          <cell r="K13728">
            <v>-0.72418973217254723</v>
          </cell>
          <cell r="S13728">
            <v>40</v>
          </cell>
        </row>
        <row r="13729">
          <cell r="K13729">
            <v>-2.0525117990150793E-4</v>
          </cell>
          <cell r="S13729">
            <v>40</v>
          </cell>
        </row>
        <row r="13730">
          <cell r="K13730">
            <v>-0.19400676424252739</v>
          </cell>
          <cell r="S13730">
            <v>40</v>
          </cell>
        </row>
        <row r="13731">
          <cell r="K13731">
            <v>-0.58600737033909001</v>
          </cell>
          <cell r="S13731">
            <v>40</v>
          </cell>
        </row>
        <row r="13732">
          <cell r="K13732">
            <v>-1.6174955483040177E-4</v>
          </cell>
          <cell r="S13732">
            <v>40</v>
          </cell>
        </row>
        <row r="13733">
          <cell r="K13733">
            <v>-0.74107562331261512</v>
          </cell>
          <cell r="S13733">
            <v>40</v>
          </cell>
        </row>
        <row r="13734">
          <cell r="K13734">
            <v>0.7892262298754994</v>
          </cell>
          <cell r="S13734">
            <v>40</v>
          </cell>
        </row>
        <row r="13735">
          <cell r="K13735">
            <v>3.1814747168456492</v>
          </cell>
          <cell r="S13735">
            <v>40</v>
          </cell>
        </row>
        <row r="13736">
          <cell r="K13736">
            <v>1.555227273071154</v>
          </cell>
          <cell r="S13736">
            <v>40</v>
          </cell>
        </row>
        <row r="13737">
          <cell r="K13737">
            <v>-0.94779220556039601</v>
          </cell>
          <cell r="S13737">
            <v>40</v>
          </cell>
        </row>
        <row r="13738">
          <cell r="K13738">
            <v>-5.3013892906888398E-2</v>
          </cell>
          <cell r="S13738">
            <v>40</v>
          </cell>
        </row>
        <row r="13739">
          <cell r="K13739">
            <v>-1.0139709100729883</v>
          </cell>
          <cell r="S13739">
            <v>40</v>
          </cell>
        </row>
        <row r="13740">
          <cell r="K13740">
            <v>-0.95616652883878173</v>
          </cell>
          <cell r="S13740">
            <v>40</v>
          </cell>
        </row>
        <row r="13741">
          <cell r="K13741">
            <v>-0.90107421779967012</v>
          </cell>
          <cell r="S13741">
            <v>40</v>
          </cell>
        </row>
        <row r="13742">
          <cell r="K13742">
            <v>-0.99872334000617968</v>
          </cell>
          <cell r="S13742">
            <v>40</v>
          </cell>
        </row>
        <row r="13743">
          <cell r="K13743">
            <v>-0.85376429444087421</v>
          </cell>
          <cell r="S13743">
            <v>40</v>
          </cell>
        </row>
        <row r="13744">
          <cell r="K13744">
            <v>-0.71150487131384288</v>
          </cell>
          <cell r="S13744">
            <v>40</v>
          </cell>
        </row>
        <row r="13745">
          <cell r="K13745">
            <v>1.4653645468061658</v>
          </cell>
          <cell r="S13745">
            <v>40</v>
          </cell>
        </row>
        <row r="13746">
          <cell r="K13746">
            <v>1.0808128859469519</v>
          </cell>
          <cell r="S13746">
            <v>40</v>
          </cell>
        </row>
        <row r="13747">
          <cell r="K13747">
            <v>-0.71522838402510047</v>
          </cell>
          <cell r="S13747">
            <v>40</v>
          </cell>
        </row>
        <row r="13748">
          <cell r="K13748">
            <v>-1.0611572780484069</v>
          </cell>
          <cell r="S13748">
            <v>40</v>
          </cell>
        </row>
        <row r="13749">
          <cell r="K13749">
            <v>-5.4042877183183209E-4</v>
          </cell>
          <cell r="S13749">
            <v>40</v>
          </cell>
        </row>
        <row r="13750">
          <cell r="K13750">
            <v>0.22185749765027751</v>
          </cell>
          <cell r="S13750">
            <v>40</v>
          </cell>
        </row>
        <row r="13751">
          <cell r="K13751">
            <v>-1.1180201943208492</v>
          </cell>
          <cell r="S13751">
            <v>40</v>
          </cell>
        </row>
        <row r="13752">
          <cell r="K13752">
            <v>9.829292716002815</v>
          </cell>
          <cell r="S13752">
            <v>40</v>
          </cell>
        </row>
        <row r="13753">
          <cell r="K13753">
            <v>-3.2401461002988359E-2</v>
          </cell>
          <cell r="S13753">
            <v>40</v>
          </cell>
        </row>
        <row r="13754">
          <cell r="K13754">
            <v>-0.98941985565674218</v>
          </cell>
          <cell r="S13754">
            <v>40</v>
          </cell>
        </row>
        <row r="13755">
          <cell r="K13755">
            <v>-0.3961630203054643</v>
          </cell>
          <cell r="S13755">
            <v>40</v>
          </cell>
        </row>
        <row r="13756">
          <cell r="K13756">
            <v>0.13791662221021894</v>
          </cell>
          <cell r="S13756">
            <v>40</v>
          </cell>
        </row>
        <row r="13757">
          <cell r="K13757">
            <v>-1.9945625481779033E-3</v>
          </cell>
          <cell r="S13757">
            <v>40</v>
          </cell>
        </row>
        <row r="13758">
          <cell r="K13758">
            <v>-1.2477479803930332E-2</v>
          </cell>
          <cell r="S13758">
            <v>40</v>
          </cell>
        </row>
        <row r="13759">
          <cell r="K13759">
            <v>-1.2555737927414806E-2</v>
          </cell>
          <cell r="S13759">
            <v>40</v>
          </cell>
        </row>
        <row r="13760">
          <cell r="K13760">
            <v>-0.76388998553623344</v>
          </cell>
          <cell r="S13760">
            <v>40</v>
          </cell>
        </row>
        <row r="13761">
          <cell r="K13761">
            <v>0.6718136070160613</v>
          </cell>
          <cell r="S13761">
            <v>40</v>
          </cell>
        </row>
        <row r="13762">
          <cell r="K13762">
            <v>1.4193324862508185</v>
          </cell>
          <cell r="S13762">
            <v>40</v>
          </cell>
        </row>
        <row r="13763">
          <cell r="K13763">
            <v>-0.70016848987301561</v>
          </cell>
          <cell r="S13763">
            <v>40</v>
          </cell>
        </row>
        <row r="13764">
          <cell r="K13764">
            <v>0.44018401159065385</v>
          </cell>
          <cell r="S13764">
            <v>40</v>
          </cell>
        </row>
        <row r="13765">
          <cell r="K13765">
            <v>-1.2082100744885036E-2</v>
          </cell>
          <cell r="S13765">
            <v>40</v>
          </cell>
        </row>
        <row r="13766">
          <cell r="K13766">
            <v>1.3064966612773024</v>
          </cell>
          <cell r="S13766">
            <v>40</v>
          </cell>
        </row>
        <row r="13767">
          <cell r="K13767">
            <v>-1.3097074330032597E-2</v>
          </cell>
          <cell r="S13767">
            <v>40</v>
          </cell>
        </row>
        <row r="13768">
          <cell r="K13768">
            <v>-1.4572811811268329</v>
          </cell>
          <cell r="S13768">
            <v>40</v>
          </cell>
        </row>
        <row r="13769">
          <cell r="K13769">
            <v>-0.74388210000446942</v>
          </cell>
          <cell r="S13769">
            <v>40</v>
          </cell>
        </row>
        <row r="13770">
          <cell r="K13770">
            <v>-1.2076919925231199E-2</v>
          </cell>
          <cell r="S13770">
            <v>40</v>
          </cell>
        </row>
        <row r="13771">
          <cell r="K13771">
            <v>-1.0269264712199588E-2</v>
          </cell>
          <cell r="S13771">
            <v>40</v>
          </cell>
        </row>
        <row r="13772">
          <cell r="K13772">
            <v>5.5242880477564063</v>
          </cell>
          <cell r="S13772">
            <v>40</v>
          </cell>
        </row>
        <row r="13773">
          <cell r="K13773">
            <v>-9.5738042494919271E-3</v>
          </cell>
          <cell r="S13773">
            <v>40</v>
          </cell>
        </row>
        <row r="13774">
          <cell r="K13774">
            <v>-1.3930881409833006E-3</v>
          </cell>
          <cell r="S13774">
            <v>40</v>
          </cell>
        </row>
        <row r="13775">
          <cell r="K13775">
            <v>-8.5803668887161413E-3</v>
          </cell>
          <cell r="S13775">
            <v>40</v>
          </cell>
        </row>
        <row r="13776">
          <cell r="K13776">
            <v>-9.6924856487187652E-3</v>
          </cell>
          <cell r="S13776">
            <v>40</v>
          </cell>
        </row>
        <row r="13777">
          <cell r="K13777">
            <v>-7.0235331352828641E-3</v>
          </cell>
          <cell r="S13777">
            <v>40</v>
          </cell>
        </row>
        <row r="13778">
          <cell r="K13778">
            <v>1.5647562693101906</v>
          </cell>
          <cell r="S13778">
            <v>40</v>
          </cell>
        </row>
        <row r="13779">
          <cell r="K13779">
            <v>1.7248901867645703</v>
          </cell>
          <cell r="S13779">
            <v>40</v>
          </cell>
        </row>
        <row r="13780">
          <cell r="K13780">
            <v>-8.0487295520099923E-4</v>
          </cell>
          <cell r="S13780">
            <v>40</v>
          </cell>
        </row>
        <row r="13781">
          <cell r="K13781">
            <v>-0.91041132612831266</v>
          </cell>
          <cell r="S13781">
            <v>40</v>
          </cell>
        </row>
        <row r="13782">
          <cell r="K13782">
            <v>-0.82133257889702804</v>
          </cell>
          <cell r="S13782">
            <v>40</v>
          </cell>
        </row>
        <row r="13783">
          <cell r="K13783">
            <v>-0.80266101390840339</v>
          </cell>
          <cell r="S13783">
            <v>40</v>
          </cell>
        </row>
        <row r="13784">
          <cell r="K13784">
            <v>-0.92211412984757757</v>
          </cell>
          <cell r="S13784">
            <v>40</v>
          </cell>
        </row>
        <row r="13785">
          <cell r="K13785">
            <v>-0.80008446927892862</v>
          </cell>
          <cell r="S13785">
            <v>40</v>
          </cell>
        </row>
        <row r="13786">
          <cell r="K13786">
            <v>-0.68502276752496827</v>
          </cell>
          <cell r="S13786">
            <v>40</v>
          </cell>
        </row>
        <row r="13787">
          <cell r="K13787">
            <v>1.5713055651588834</v>
          </cell>
          <cell r="S13787">
            <v>40</v>
          </cell>
        </row>
        <row r="13788">
          <cell r="K13788">
            <v>1.1914352806959383</v>
          </cell>
          <cell r="S13788">
            <v>40</v>
          </cell>
        </row>
        <row r="13789">
          <cell r="K13789">
            <v>-0.67481653161093302</v>
          </cell>
          <cell r="S13789">
            <v>40</v>
          </cell>
        </row>
        <row r="13790">
          <cell r="K13790">
            <v>1.7985262223612208</v>
          </cell>
          <cell r="S13790">
            <v>40</v>
          </cell>
        </row>
        <row r="13791">
          <cell r="K13791">
            <v>-0.87047340356503711</v>
          </cell>
          <cell r="S13791">
            <v>40</v>
          </cell>
        </row>
        <row r="13792">
          <cell r="K13792">
            <v>-8.412223605366372E-4</v>
          </cell>
          <cell r="S13792">
            <v>40</v>
          </cell>
        </row>
        <row r="13793">
          <cell r="K13793">
            <v>593.25686087018539</v>
          </cell>
          <cell r="S13793">
            <v>40</v>
          </cell>
        </row>
        <row r="13794">
          <cell r="K13794">
            <v>-0.91296597106259092</v>
          </cell>
          <cell r="S13794">
            <v>40</v>
          </cell>
        </row>
        <row r="13795">
          <cell r="K13795">
            <v>-0.60032315766302791</v>
          </cell>
          <cell r="S13795">
            <v>40</v>
          </cell>
        </row>
        <row r="13796">
          <cell r="K13796">
            <v>-1.1514049959188326E-3</v>
          </cell>
          <cell r="S13796">
            <v>40</v>
          </cell>
        </row>
        <row r="13797">
          <cell r="K13797">
            <v>-0.79451517684180817</v>
          </cell>
          <cell r="S13797">
            <v>40</v>
          </cell>
        </row>
        <row r="13798">
          <cell r="K13798">
            <v>0.17323275808832575</v>
          </cell>
          <cell r="S13798">
            <v>40</v>
          </cell>
        </row>
        <row r="13799">
          <cell r="K13799">
            <v>-0.77590835310811446</v>
          </cell>
          <cell r="S13799">
            <v>40</v>
          </cell>
        </row>
        <row r="13800">
          <cell r="K13800">
            <v>-0.62837585742150148</v>
          </cell>
          <cell r="S13800">
            <v>40</v>
          </cell>
        </row>
        <row r="13801">
          <cell r="K13801">
            <v>-2.2572882131946725E-3</v>
          </cell>
          <cell r="S13801">
            <v>40</v>
          </cell>
        </row>
        <row r="13802">
          <cell r="K13802">
            <v>-1.4472145172221251</v>
          </cell>
          <cell r="S13802">
            <v>40</v>
          </cell>
        </row>
        <row r="13803">
          <cell r="K13803">
            <v>-1.4452526085734758</v>
          </cell>
          <cell r="S13803">
            <v>40</v>
          </cell>
        </row>
        <row r="13804">
          <cell r="K13804">
            <v>-1.4976943881646021</v>
          </cell>
          <cell r="S13804">
            <v>40</v>
          </cell>
        </row>
        <row r="13805">
          <cell r="K13805">
            <v>-0.72119447944282844</v>
          </cell>
          <cell r="S13805">
            <v>40</v>
          </cell>
        </row>
        <row r="13806">
          <cell r="K13806">
            <v>-0.60751523127542251</v>
          </cell>
          <cell r="S13806">
            <v>40</v>
          </cell>
        </row>
        <row r="13807">
          <cell r="K13807">
            <v>-3.2315799776636601E-3</v>
          </cell>
          <cell r="S13807">
            <v>40</v>
          </cell>
        </row>
        <row r="13808">
          <cell r="K13808">
            <v>-1.0501589653065146</v>
          </cell>
          <cell r="S13808">
            <v>40</v>
          </cell>
        </row>
        <row r="13809">
          <cell r="K13809">
            <v>-3.7450430531054337E-3</v>
          </cell>
          <cell r="S13809">
            <v>40</v>
          </cell>
        </row>
        <row r="13810">
          <cell r="K13810">
            <v>-3.7525112849914263E-3</v>
          </cell>
          <cell r="S13810">
            <v>40</v>
          </cell>
        </row>
        <row r="13811">
          <cell r="K13811">
            <v>-0.70586394102273653</v>
          </cell>
          <cell r="S13811">
            <v>40</v>
          </cell>
        </row>
        <row r="13812">
          <cell r="K13812">
            <v>-0.44979951297118564</v>
          </cell>
          <cell r="S13812">
            <v>40</v>
          </cell>
        </row>
        <row r="13813">
          <cell r="K13813">
            <v>-0.27950864279862264</v>
          </cell>
          <cell r="S13813">
            <v>40</v>
          </cell>
        </row>
        <row r="13814">
          <cell r="K13814">
            <v>-3.4953537682128489E-3</v>
          </cell>
          <cell r="S13814">
            <v>40</v>
          </cell>
        </row>
        <row r="13815">
          <cell r="K13815">
            <v>-2.7561073221648931E-3</v>
          </cell>
          <cell r="S13815">
            <v>40</v>
          </cell>
        </row>
        <row r="13816">
          <cell r="K13816">
            <v>-0.39379992826514593</v>
          </cell>
          <cell r="S13816">
            <v>40</v>
          </cell>
        </row>
        <row r="13817">
          <cell r="K13817">
            <v>-2.4379550782706602E-3</v>
          </cell>
          <cell r="S13817">
            <v>40</v>
          </cell>
        </row>
        <row r="13818">
          <cell r="K13818">
            <v>-4.3318949980490247E-3</v>
          </cell>
          <cell r="S13818">
            <v>40</v>
          </cell>
        </row>
        <row r="13819">
          <cell r="K13819">
            <v>-2.4472886442466124E-3</v>
          </cell>
          <cell r="S13819">
            <v>40</v>
          </cell>
        </row>
        <row r="13820">
          <cell r="K13820">
            <v>-0.77749202590599731</v>
          </cell>
          <cell r="S13820">
            <v>40</v>
          </cell>
        </row>
        <row r="13821">
          <cell r="K13821">
            <v>-1.2361252197623547</v>
          </cell>
          <cell r="S13821">
            <v>40</v>
          </cell>
        </row>
        <row r="13822">
          <cell r="K13822">
            <v>-0.62878160985035481</v>
          </cell>
          <cell r="S13822">
            <v>40</v>
          </cell>
        </row>
        <row r="13823">
          <cell r="K13823">
            <v>-1.183685074900422</v>
          </cell>
          <cell r="S13823">
            <v>40</v>
          </cell>
        </row>
        <row r="13824">
          <cell r="K13824">
            <v>-2.1584580870944504E-3</v>
          </cell>
          <cell r="S13824">
            <v>40</v>
          </cell>
        </row>
        <row r="13825">
          <cell r="K13825">
            <v>-2.7714596077157237E-3</v>
          </cell>
          <cell r="S13825">
            <v>40</v>
          </cell>
        </row>
        <row r="13826">
          <cell r="K13826">
            <v>-1.4441692338415304</v>
          </cell>
          <cell r="S13826">
            <v>40</v>
          </cell>
        </row>
        <row r="13827">
          <cell r="K13827">
            <v>-0.24593926258508039</v>
          </cell>
          <cell r="S13827">
            <v>40</v>
          </cell>
        </row>
        <row r="13828">
          <cell r="K13828">
            <v>-1.4418739805835266</v>
          </cell>
          <cell r="S13828">
            <v>40</v>
          </cell>
        </row>
        <row r="13829">
          <cell r="K13829">
            <v>-0.15365807873688955</v>
          </cell>
          <cell r="S13829">
            <v>40</v>
          </cell>
        </row>
        <row r="13830">
          <cell r="K13830">
            <v>-1.4914699752529097</v>
          </cell>
          <cell r="S13830">
            <v>40</v>
          </cell>
        </row>
        <row r="13831">
          <cell r="K13831">
            <v>-3.2868011378805378E-2</v>
          </cell>
          <cell r="S13831">
            <v>40</v>
          </cell>
        </row>
        <row r="13832">
          <cell r="K13832">
            <v>-0.71596569861778192</v>
          </cell>
          <cell r="S13832">
            <v>40</v>
          </cell>
        </row>
        <row r="13833">
          <cell r="K13833">
            <v>-0.24134531814649746</v>
          </cell>
          <cell r="S13833">
            <v>40</v>
          </cell>
        </row>
        <row r="13834">
          <cell r="K13834">
            <v>-0.6124155252666148</v>
          </cell>
          <cell r="S13834">
            <v>40</v>
          </cell>
        </row>
        <row r="13835">
          <cell r="K13835">
            <v>-6.6945073462694502E-2</v>
          </cell>
          <cell r="S13835">
            <v>40</v>
          </cell>
        </row>
        <row r="13836">
          <cell r="K13836">
            <v>-3.2778109864662723E-3</v>
          </cell>
          <cell r="S13836">
            <v>40</v>
          </cell>
        </row>
        <row r="13837">
          <cell r="K13837">
            <v>0.15647866205874716</v>
          </cell>
          <cell r="S13837">
            <v>40</v>
          </cell>
        </row>
        <row r="13838">
          <cell r="K13838">
            <v>-1.0553311279503235</v>
          </cell>
          <cell r="S13838">
            <v>40</v>
          </cell>
        </row>
        <row r="13839">
          <cell r="K13839">
            <v>-0.64364414678219894</v>
          </cell>
          <cell r="S13839">
            <v>40</v>
          </cell>
        </row>
        <row r="13840">
          <cell r="K13840">
            <v>-3.7961438190916024E-3</v>
          </cell>
          <cell r="S13840">
            <v>40</v>
          </cell>
        </row>
        <row r="13841">
          <cell r="K13841">
            <v>-0.21620088837025209</v>
          </cell>
          <cell r="S13841">
            <v>40</v>
          </cell>
        </row>
        <row r="13842">
          <cell r="K13842">
            <v>-3.8143863283188304E-3</v>
          </cell>
          <cell r="S13842">
            <v>40</v>
          </cell>
        </row>
        <row r="13843">
          <cell r="K13843">
            <v>-7.7722690659426288E-2</v>
          </cell>
          <cell r="S13843">
            <v>40</v>
          </cell>
        </row>
        <row r="13844">
          <cell r="K13844">
            <v>0.39537655338491018</v>
          </cell>
          <cell r="S13844">
            <v>40</v>
          </cell>
        </row>
        <row r="13845">
          <cell r="K13845">
            <v>-3.4141244990740405E-3</v>
          </cell>
          <cell r="S13845">
            <v>40</v>
          </cell>
        </row>
        <row r="13846">
          <cell r="K13846">
            <v>3.7882637378158432E-2</v>
          </cell>
          <cell r="S13846">
            <v>40</v>
          </cell>
        </row>
        <row r="13847">
          <cell r="K13847">
            <v>-2.8353755952887907E-3</v>
          </cell>
          <cell r="S13847">
            <v>40</v>
          </cell>
        </row>
        <row r="13848">
          <cell r="K13848">
            <v>-0.28713730904011875</v>
          </cell>
          <cell r="S13848">
            <v>40</v>
          </cell>
        </row>
        <row r="13849">
          <cell r="K13849">
            <v>-8.8215171948130833E-3</v>
          </cell>
          <cell r="S13849">
            <v>40</v>
          </cell>
        </row>
        <row r="13850">
          <cell r="K13850">
            <v>-3.5750741795465553E-3</v>
          </cell>
          <cell r="S13850">
            <v>40</v>
          </cell>
        </row>
        <row r="13851">
          <cell r="K13851">
            <v>-0.95259048226206822</v>
          </cell>
          <cell r="S13851">
            <v>40</v>
          </cell>
        </row>
        <row r="13852">
          <cell r="K13852">
            <v>-2.7456214572127084E-3</v>
          </cell>
          <cell r="S13852">
            <v>40</v>
          </cell>
        </row>
        <row r="13853">
          <cell r="K13853">
            <v>8.0374504351794936E-4</v>
          </cell>
          <cell r="S13853">
            <v>40</v>
          </cell>
        </row>
        <row r="13854">
          <cell r="K13854">
            <v>-0.27208368865693838</v>
          </cell>
          <cell r="S13854">
            <v>40</v>
          </cell>
        </row>
        <row r="13855">
          <cell r="K13855">
            <v>-1.0119598211603369E-2</v>
          </cell>
          <cell r="S13855">
            <v>40</v>
          </cell>
        </row>
        <row r="13856">
          <cell r="K13856">
            <v>-2.3675754458880737E-3</v>
          </cell>
          <cell r="S13856">
            <v>40</v>
          </cell>
        </row>
        <row r="13857">
          <cell r="K13857">
            <v>0.97994185736809913</v>
          </cell>
          <cell r="S13857">
            <v>40</v>
          </cell>
        </row>
        <row r="13858">
          <cell r="K13858">
            <v>-4.2869460870703872E-3</v>
          </cell>
          <cell r="S13858">
            <v>40</v>
          </cell>
        </row>
        <row r="13859">
          <cell r="K13859">
            <v>-1.0608582660697526E-2</v>
          </cell>
          <cell r="S13859">
            <v>40</v>
          </cell>
        </row>
        <row r="13860">
          <cell r="K13860">
            <v>-0.47520648623055323</v>
          </cell>
          <cell r="S13860">
            <v>40</v>
          </cell>
        </row>
        <row r="13861">
          <cell r="K13861">
            <v>-8.0709759104688732E-3</v>
          </cell>
          <cell r="S13861">
            <v>40</v>
          </cell>
        </row>
        <row r="13862">
          <cell r="K13862">
            <v>-0.78491691085831161</v>
          </cell>
          <cell r="S13862">
            <v>40</v>
          </cell>
        </row>
        <row r="13863">
          <cell r="K13863">
            <v>-0.63550564791600128</v>
          </cell>
          <cell r="S13863">
            <v>40</v>
          </cell>
        </row>
        <row r="13864">
          <cell r="K13864">
            <v>-2.0210470181127611E-2</v>
          </cell>
          <cell r="S13864">
            <v>40</v>
          </cell>
        </row>
        <row r="13865">
          <cell r="K13865">
            <v>-1.4456402213801087</v>
          </cell>
          <cell r="S13865">
            <v>40</v>
          </cell>
        </row>
        <row r="13866">
          <cell r="K13866">
            <v>-1.4424745615032191</v>
          </cell>
          <cell r="S13866">
            <v>40</v>
          </cell>
        </row>
        <row r="13867">
          <cell r="K13867">
            <v>-1.4798276926880893</v>
          </cell>
          <cell r="S13867">
            <v>40</v>
          </cell>
        </row>
        <row r="13868">
          <cell r="K13868">
            <v>-0.71477288180655074</v>
          </cell>
          <cell r="S13868">
            <v>40</v>
          </cell>
        </row>
        <row r="13869">
          <cell r="K13869">
            <v>-0.62523647996948983</v>
          </cell>
          <cell r="S13869">
            <v>40</v>
          </cell>
        </row>
        <row r="13870">
          <cell r="K13870">
            <v>0.4248844099861897</v>
          </cell>
          <cell r="S13870">
            <v>40</v>
          </cell>
        </row>
        <row r="13871">
          <cell r="K13871">
            <v>-1.0670619903582612</v>
          </cell>
          <cell r="S13871">
            <v>40</v>
          </cell>
        </row>
        <row r="13872">
          <cell r="K13872">
            <v>-3.949338266641039E-4</v>
          </cell>
          <cell r="S13872">
            <v>40</v>
          </cell>
        </row>
        <row r="13873">
          <cell r="K13873">
            <v>-3.9641461783291383E-4</v>
          </cell>
          <cell r="S13873">
            <v>40</v>
          </cell>
        </row>
        <row r="13874">
          <cell r="K13874">
            <v>-0.72816819502271179</v>
          </cell>
          <cell r="S13874">
            <v>40</v>
          </cell>
        </row>
        <row r="13875">
          <cell r="K13875">
            <v>1.6174945710763808E-3</v>
          </cell>
          <cell r="S13875">
            <v>40</v>
          </cell>
        </row>
        <row r="13876">
          <cell r="K13876">
            <v>-0.30492171053136619</v>
          </cell>
          <cell r="S13876">
            <v>40</v>
          </cell>
        </row>
        <row r="13877">
          <cell r="K13877">
            <v>0.15601040838374813</v>
          </cell>
          <cell r="S13877">
            <v>40</v>
          </cell>
        </row>
        <row r="13878">
          <cell r="K13878">
            <v>-2.636590964286794E-4</v>
          </cell>
          <cell r="S13878">
            <v>40</v>
          </cell>
        </row>
        <row r="13879">
          <cell r="K13879">
            <v>-0.21918600612967395</v>
          </cell>
          <cell r="S13879">
            <v>40</v>
          </cell>
        </row>
        <row r="13880">
          <cell r="K13880">
            <v>-2.5436361167626104E-4</v>
          </cell>
          <cell r="S13880">
            <v>40</v>
          </cell>
        </row>
        <row r="13881">
          <cell r="K13881">
            <v>6.2581385807464708E-3</v>
          </cell>
          <cell r="S13881">
            <v>40</v>
          </cell>
        </row>
        <row r="13882">
          <cell r="K13882">
            <v>-0.36396719326683924</v>
          </cell>
          <cell r="S13882">
            <v>40</v>
          </cell>
        </row>
        <row r="13883">
          <cell r="K13883">
            <v>-0.8642491823441486</v>
          </cell>
          <cell r="S13883">
            <v>40</v>
          </cell>
        </row>
        <row r="13884">
          <cell r="K13884">
            <v>4.5314407847824888E-2</v>
          </cell>
          <cell r="S13884">
            <v>40</v>
          </cell>
        </row>
        <row r="13885">
          <cell r="K13885">
            <v>-5.7762491966220034E-2</v>
          </cell>
          <cell r="S13885">
            <v>40</v>
          </cell>
        </row>
        <row r="13886">
          <cell r="K13886">
            <v>-0.82897150951213494</v>
          </cell>
          <cell r="S13886">
            <v>40</v>
          </cell>
        </row>
        <row r="13887">
          <cell r="K13887">
            <v>-0.80872620827707775</v>
          </cell>
          <cell r="S13887">
            <v>40</v>
          </cell>
        </row>
        <row r="13888">
          <cell r="K13888">
            <v>0.73330880155196621</v>
          </cell>
          <cell r="S13888">
            <v>40</v>
          </cell>
        </row>
        <row r="13889">
          <cell r="K13889">
            <v>-0.81519238955223294</v>
          </cell>
          <cell r="S13889">
            <v>40</v>
          </cell>
        </row>
        <row r="13890">
          <cell r="K13890">
            <v>0.64689194497521096</v>
          </cell>
          <cell r="S13890">
            <v>40</v>
          </cell>
        </row>
        <row r="13891">
          <cell r="K13891">
            <v>0.33756219631742784</v>
          </cell>
          <cell r="S13891">
            <v>40</v>
          </cell>
        </row>
        <row r="13892">
          <cell r="K13892">
            <v>6.8518919651853569E-2</v>
          </cell>
          <cell r="S13892">
            <v>40</v>
          </cell>
        </row>
        <row r="13893">
          <cell r="K13893">
            <v>0.91529463303395719</v>
          </cell>
          <cell r="S13893">
            <v>40</v>
          </cell>
        </row>
        <row r="13894">
          <cell r="K13894">
            <v>-8.1565848410001723E-2</v>
          </cell>
          <cell r="S13894">
            <v>40</v>
          </cell>
        </row>
        <row r="13895">
          <cell r="K13895">
            <v>-0.82174400221196153</v>
          </cell>
          <cell r="S13895">
            <v>40</v>
          </cell>
        </row>
        <row r="13896">
          <cell r="K13896">
            <v>-2.1108563723718017E-4</v>
          </cell>
          <cell r="S13896">
            <v>40</v>
          </cell>
        </row>
        <row r="13897">
          <cell r="K13897">
            <v>0.71706902834306518</v>
          </cell>
          <cell r="S13897">
            <v>40</v>
          </cell>
        </row>
        <row r="13898">
          <cell r="K13898">
            <v>-0.2018195952795015</v>
          </cell>
          <cell r="S13898">
            <v>40</v>
          </cell>
        </row>
        <row r="13899">
          <cell r="K13899">
            <v>-2.2085790246809746E-4</v>
          </cell>
          <cell r="S13899">
            <v>40</v>
          </cell>
        </row>
        <row r="13900">
          <cell r="K13900">
            <v>1.0242438289879969</v>
          </cell>
          <cell r="S13900">
            <v>40</v>
          </cell>
        </row>
        <row r="13901">
          <cell r="K13901">
            <v>-0.66418987980973376</v>
          </cell>
          <cell r="S13901">
            <v>40</v>
          </cell>
        </row>
        <row r="13902">
          <cell r="K13902">
            <v>-0.23486288456058729</v>
          </cell>
          <cell r="S13902">
            <v>40</v>
          </cell>
        </row>
        <row r="13903">
          <cell r="K13903">
            <v>0.51234014397840544</v>
          </cell>
          <cell r="S13903">
            <v>40</v>
          </cell>
        </row>
        <row r="13904">
          <cell r="K13904">
            <v>-0.93870262239359981</v>
          </cell>
          <cell r="S13904">
            <v>40</v>
          </cell>
        </row>
        <row r="13905">
          <cell r="K13905">
            <v>-3.8863955804809789E-4</v>
          </cell>
          <cell r="S13905">
            <v>40</v>
          </cell>
        </row>
        <row r="13906">
          <cell r="K13906">
            <v>-5.097973900391381E-2</v>
          </cell>
          <cell r="S13906">
            <v>40</v>
          </cell>
        </row>
        <row r="13907">
          <cell r="K13907">
            <v>-0.93987540660728663</v>
          </cell>
          <cell r="S13907">
            <v>40</v>
          </cell>
        </row>
        <row r="13908">
          <cell r="K13908">
            <v>-0.9211236559375503</v>
          </cell>
          <cell r="S13908">
            <v>40</v>
          </cell>
        </row>
        <row r="13909">
          <cell r="K13909">
            <v>-0.92998748621087146</v>
          </cell>
          <cell r="S13909">
            <v>40</v>
          </cell>
        </row>
        <row r="13910">
          <cell r="K13910">
            <v>-0.98855552370138733</v>
          </cell>
          <cell r="S13910">
            <v>40</v>
          </cell>
        </row>
        <row r="13911">
          <cell r="K13911">
            <v>-0.80482670666201084</v>
          </cell>
          <cell r="S13911">
            <v>40</v>
          </cell>
        </row>
        <row r="13912">
          <cell r="K13912">
            <v>-0.68726461191243304</v>
          </cell>
          <cell r="S13912">
            <v>40</v>
          </cell>
        </row>
        <row r="13913">
          <cell r="K13913">
            <v>1.4334320599202188</v>
          </cell>
          <cell r="S13913">
            <v>40</v>
          </cell>
        </row>
        <row r="13914">
          <cell r="K13914">
            <v>1.7768340539373337</v>
          </cell>
          <cell r="S13914">
            <v>40</v>
          </cell>
        </row>
        <row r="13915">
          <cell r="K13915">
            <v>0.85603846967615005</v>
          </cell>
          <cell r="S13915">
            <v>40</v>
          </cell>
        </row>
        <row r="13916">
          <cell r="K13916">
            <v>-5.1295870443176584E-4</v>
          </cell>
          <cell r="S13916">
            <v>40</v>
          </cell>
        </row>
        <row r="13917">
          <cell r="K13917">
            <v>-4.2009834466298183E-2</v>
          </cell>
          <cell r="S13917">
            <v>40</v>
          </cell>
        </row>
        <row r="13918">
          <cell r="K13918">
            <v>-3.6826579535182168E-2</v>
          </cell>
          <cell r="S13918">
            <v>40</v>
          </cell>
        </row>
        <row r="13919">
          <cell r="K13919">
            <v>-5.8795394140647816E-4</v>
          </cell>
          <cell r="S13919">
            <v>40</v>
          </cell>
        </row>
        <row r="13920">
          <cell r="K13920">
            <v>-3.8472621159515275E-2</v>
          </cell>
          <cell r="S13920">
            <v>40</v>
          </cell>
        </row>
        <row r="13921">
          <cell r="K13921">
            <v>-9.9551413858978862E-5</v>
          </cell>
          <cell r="S13921">
            <v>40</v>
          </cell>
        </row>
        <row r="13922">
          <cell r="K13922">
            <v>-0.81262162655363912</v>
          </cell>
          <cell r="S13922">
            <v>40</v>
          </cell>
        </row>
        <row r="13923">
          <cell r="K13923">
            <v>-0.12956994660058233</v>
          </cell>
          <cell r="S13923">
            <v>40</v>
          </cell>
        </row>
        <row r="13924">
          <cell r="K13924">
            <v>-0.19423813149401942</v>
          </cell>
          <cell r="S13924">
            <v>40</v>
          </cell>
        </row>
        <row r="13925">
          <cell r="K13925">
            <v>-1.7581128623957584E-3</v>
          </cell>
          <cell r="S13925">
            <v>40</v>
          </cell>
        </row>
        <row r="13926">
          <cell r="K13926">
            <v>-1.0891145816559172E-2</v>
          </cell>
          <cell r="S13926">
            <v>40</v>
          </cell>
        </row>
        <row r="13927">
          <cell r="K13927">
            <v>-1.2424143337417122E-2</v>
          </cell>
          <cell r="S13927">
            <v>40</v>
          </cell>
        </row>
        <row r="13928">
          <cell r="K13928">
            <v>0.84972368593364012</v>
          </cell>
          <cell r="S13928">
            <v>40</v>
          </cell>
        </row>
        <row r="13929">
          <cell r="K13929">
            <v>-1.472664438734824</v>
          </cell>
          <cell r="S13929">
            <v>40</v>
          </cell>
        </row>
        <row r="13930">
          <cell r="K13930">
            <v>-1.5558998528855241</v>
          </cell>
          <cell r="S13930">
            <v>40</v>
          </cell>
        </row>
        <row r="13931">
          <cell r="K13931">
            <v>-0.64292349707739549</v>
          </cell>
          <cell r="S13931">
            <v>40</v>
          </cell>
        </row>
        <row r="13932">
          <cell r="K13932">
            <v>-1.5518604835419356</v>
          </cell>
          <cell r="S13932">
            <v>40</v>
          </cell>
        </row>
        <row r="13933">
          <cell r="K13933">
            <v>-1.8664354502562179</v>
          </cell>
          <cell r="S13933">
            <v>40</v>
          </cell>
        </row>
        <row r="13934">
          <cell r="K13934">
            <v>-1.1670855354261114E-3</v>
          </cell>
          <cell r="S13934">
            <v>40</v>
          </cell>
        </row>
        <row r="13935">
          <cell r="K13935">
            <v>-1.1681087556244082E-2</v>
          </cell>
          <cell r="S13935">
            <v>40</v>
          </cell>
        </row>
        <row r="13936">
          <cell r="K13936">
            <v>-1.4728443171609604</v>
          </cell>
          <cell r="S13936">
            <v>40</v>
          </cell>
        </row>
        <row r="13937">
          <cell r="K13937">
            <v>-0.64884636815184615</v>
          </cell>
          <cell r="S13937">
            <v>40</v>
          </cell>
        </row>
        <row r="13938">
          <cell r="K13938">
            <v>-1.0282468520575939E-2</v>
          </cell>
          <cell r="S13938">
            <v>40</v>
          </cell>
        </row>
        <row r="13939">
          <cell r="K13939">
            <v>-9.5571641863917145E-3</v>
          </cell>
          <cell r="S13939">
            <v>40</v>
          </cell>
        </row>
        <row r="13940">
          <cell r="K13940">
            <v>5.1128973616870788</v>
          </cell>
          <cell r="S13940">
            <v>40</v>
          </cell>
        </row>
        <row r="13941">
          <cell r="K13941">
            <v>-9.540952525416535E-3</v>
          </cell>
          <cell r="S13941">
            <v>40</v>
          </cell>
        </row>
        <row r="13942">
          <cell r="K13942">
            <v>-1.8095876838336014E-3</v>
          </cell>
          <cell r="S13942">
            <v>40</v>
          </cell>
        </row>
        <row r="13943">
          <cell r="K13943">
            <v>-3.7486311623179439E-4</v>
          </cell>
          <cell r="S13943">
            <v>40</v>
          </cell>
        </row>
        <row r="13944">
          <cell r="K13944">
            <v>-9.3282714569830165E-3</v>
          </cell>
          <cell r="S13944">
            <v>40</v>
          </cell>
        </row>
        <row r="13945">
          <cell r="K13945">
            <v>-1.4945725477017431E-2</v>
          </cell>
          <cell r="S13945">
            <v>40</v>
          </cell>
        </row>
        <row r="13946">
          <cell r="K13946">
            <v>-6.4129339003807554E-4</v>
          </cell>
          <cell r="S13946">
            <v>40</v>
          </cell>
        </row>
        <row r="13947">
          <cell r="K13947">
            <v>-6.7929849562684257E-4</v>
          </cell>
          <cell r="S13947">
            <v>40</v>
          </cell>
        </row>
        <row r="13948">
          <cell r="K13948">
            <v>-2.1280444490551408E-2</v>
          </cell>
          <cell r="S13948">
            <v>40</v>
          </cell>
        </row>
        <row r="13949">
          <cell r="K13949">
            <v>-0.80217691811377223</v>
          </cell>
          <cell r="S13949">
            <v>40</v>
          </cell>
        </row>
        <row r="13950">
          <cell r="K13950">
            <v>-0.70427212747856149</v>
          </cell>
          <cell r="S13950">
            <v>40</v>
          </cell>
        </row>
        <row r="13951">
          <cell r="K13951">
            <v>0.86119917150318792</v>
          </cell>
          <cell r="S13951">
            <v>40</v>
          </cell>
        </row>
        <row r="13952">
          <cell r="K13952">
            <v>-0.82086295360669559</v>
          </cell>
          <cell r="S13952">
            <v>40</v>
          </cell>
        </row>
        <row r="13953">
          <cell r="K13953">
            <v>-0.68518110631508045</v>
          </cell>
          <cell r="S13953">
            <v>40</v>
          </cell>
        </row>
        <row r="13954">
          <cell r="K13954">
            <v>0.71557210202138799</v>
          </cell>
          <cell r="S13954">
            <v>40</v>
          </cell>
        </row>
        <row r="13955">
          <cell r="K13955">
            <v>1.3654043708338719</v>
          </cell>
          <cell r="S13955">
            <v>40</v>
          </cell>
        </row>
        <row r="13956">
          <cell r="K13956">
            <v>0.91252710031334672</v>
          </cell>
          <cell r="S13956">
            <v>40</v>
          </cell>
        </row>
        <row r="13957">
          <cell r="K13957">
            <v>0.28727067067924472</v>
          </cell>
          <cell r="S13957">
            <v>40</v>
          </cell>
        </row>
        <row r="13958">
          <cell r="K13958">
            <v>2.0418040983140018</v>
          </cell>
          <cell r="S13958">
            <v>40</v>
          </cell>
        </row>
        <row r="13959">
          <cell r="K13959">
            <v>-7.3907247951633334E-4</v>
          </cell>
          <cell r="S13959">
            <v>40</v>
          </cell>
        </row>
        <row r="13960">
          <cell r="K13960">
            <v>-5.3492209704770501E-4</v>
          </cell>
          <cell r="S13960">
            <v>40</v>
          </cell>
        </row>
        <row r="13961">
          <cell r="K13961">
            <v>2.6986512842859502</v>
          </cell>
          <cell r="S13961">
            <v>40</v>
          </cell>
        </row>
        <row r="13962">
          <cell r="K13962">
            <v>4.6670455662081043</v>
          </cell>
          <cell r="S13962">
            <v>40</v>
          </cell>
        </row>
        <row r="13963">
          <cell r="K13963">
            <v>-0.48397657327257138</v>
          </cell>
          <cell r="S13963">
            <v>40</v>
          </cell>
        </row>
        <row r="13964">
          <cell r="K13964">
            <v>-1.0019377070947227E-3</v>
          </cell>
          <cell r="S13964">
            <v>40</v>
          </cell>
        </row>
        <row r="13965">
          <cell r="K13965">
            <v>-0.56090692753812232</v>
          </cell>
          <cell r="S13965">
            <v>40</v>
          </cell>
        </row>
        <row r="13966">
          <cell r="K13966">
            <v>13.259480880219057</v>
          </cell>
          <cell r="S13966">
            <v>40</v>
          </cell>
        </row>
        <row r="13967">
          <cell r="K13967">
            <v>-0.65717823439701462</v>
          </cell>
          <cell r="S13967">
            <v>40</v>
          </cell>
        </row>
        <row r="13968">
          <cell r="K13968">
            <v>-2.5143594783814376E-3</v>
          </cell>
          <cell r="S13968">
            <v>40</v>
          </cell>
        </row>
        <row r="13969">
          <cell r="K13969">
            <v>-1.8629115745969098E-3</v>
          </cell>
          <cell r="S13969">
            <v>40</v>
          </cell>
        </row>
        <row r="13970">
          <cell r="K13970">
            <v>1.6363888260071936E-2</v>
          </cell>
          <cell r="S13970">
            <v>40</v>
          </cell>
        </row>
        <row r="13971">
          <cell r="K13971">
            <v>1.6364155095688251E-2</v>
          </cell>
          <cell r="S13971">
            <v>40</v>
          </cell>
        </row>
        <row r="13972">
          <cell r="K13972">
            <v>-2.4053988360070999E-3</v>
          </cell>
          <cell r="S13972">
            <v>40</v>
          </cell>
        </row>
        <row r="13973">
          <cell r="K13973">
            <v>-0.5487587874949954</v>
          </cell>
          <cell r="S13973">
            <v>40</v>
          </cell>
        </row>
        <row r="13974">
          <cell r="K13974">
            <v>-2.9302929806995946E-3</v>
          </cell>
          <cell r="S13974">
            <v>40</v>
          </cell>
        </row>
        <row r="13975">
          <cell r="K13975">
            <v>-3.0028449672070924E-3</v>
          </cell>
          <cell r="S13975">
            <v>40</v>
          </cell>
        </row>
        <row r="13976">
          <cell r="K13976">
            <v>-0.97165985526234644</v>
          </cell>
          <cell r="S13976">
            <v>40</v>
          </cell>
        </row>
        <row r="13977">
          <cell r="K13977">
            <v>-3.4634609208131499E-3</v>
          </cell>
          <cell r="S13977">
            <v>40</v>
          </cell>
        </row>
        <row r="13978">
          <cell r="K13978">
            <v>-3.8008556674514488E-3</v>
          </cell>
          <cell r="S13978">
            <v>40</v>
          </cell>
        </row>
        <row r="13979">
          <cell r="K13979">
            <v>7.8447586152110074E-3</v>
          </cell>
          <cell r="S13979">
            <v>40</v>
          </cell>
        </row>
        <row r="13980">
          <cell r="K13980">
            <v>-0.30652889479977263</v>
          </cell>
          <cell r="S13980">
            <v>40</v>
          </cell>
        </row>
        <row r="13981">
          <cell r="K13981">
            <v>-0.23244543256091918</v>
          </cell>
          <cell r="S13981">
            <v>40</v>
          </cell>
        </row>
        <row r="13982">
          <cell r="K13982">
            <v>-3.3592714325321417E-3</v>
          </cell>
          <cell r="S13982">
            <v>40</v>
          </cell>
        </row>
        <row r="13983">
          <cell r="K13983">
            <v>-3.7696999905159588E-3</v>
          </cell>
          <cell r="S13983">
            <v>40</v>
          </cell>
        </row>
        <row r="13984">
          <cell r="K13984">
            <v>5.234831459565385E-5</v>
          </cell>
          <cell r="S13984">
            <v>40</v>
          </cell>
        </row>
        <row r="13985">
          <cell r="K13985">
            <v>-2.5004510411954393E-3</v>
          </cell>
          <cell r="S13985">
            <v>40</v>
          </cell>
        </row>
        <row r="13986">
          <cell r="K13986">
            <v>-5.0902860513259759E-3</v>
          </cell>
          <cell r="S13986">
            <v>40</v>
          </cell>
        </row>
        <row r="13987">
          <cell r="K13987">
            <v>-1.1283915396380743E-2</v>
          </cell>
          <cell r="S13987">
            <v>40</v>
          </cell>
        </row>
        <row r="13988">
          <cell r="K13988">
            <v>-0.65755470245572556</v>
          </cell>
          <cell r="S13988">
            <v>40</v>
          </cell>
        </row>
        <row r="13989">
          <cell r="K13989">
            <v>-1.3629051425124981E-3</v>
          </cell>
          <cell r="S13989">
            <v>40</v>
          </cell>
        </row>
        <row r="13990">
          <cell r="K13990">
            <v>-2.4664047824524116E-3</v>
          </cell>
          <cell r="S13990">
            <v>40</v>
          </cell>
        </row>
        <row r="13991">
          <cell r="K13991">
            <v>-2.200125622604663E-3</v>
          </cell>
          <cell r="S13991">
            <v>40</v>
          </cell>
        </row>
        <row r="13992">
          <cell r="K13992">
            <v>-1.8062021826829391E-3</v>
          </cell>
          <cell r="S13992">
            <v>40</v>
          </cell>
        </row>
        <row r="13993">
          <cell r="K13993">
            <v>0.18794482724294015</v>
          </cell>
          <cell r="S13993">
            <v>40</v>
          </cell>
        </row>
        <row r="13994">
          <cell r="K13994">
            <v>-1.4276444284926764</v>
          </cell>
          <cell r="S13994">
            <v>40</v>
          </cell>
        </row>
        <row r="13995">
          <cell r="K13995">
            <v>4.2637125630493147</v>
          </cell>
          <cell r="S13995">
            <v>40</v>
          </cell>
        </row>
        <row r="13996">
          <cell r="K13996">
            <v>1.5861227465402042E-2</v>
          </cell>
          <cell r="S13996">
            <v>40</v>
          </cell>
        </row>
        <row r="13997">
          <cell r="K13997">
            <v>4.319814154267851</v>
          </cell>
          <cell r="S13997">
            <v>40</v>
          </cell>
        </row>
        <row r="13998">
          <cell r="K13998">
            <v>-2.4478765502233798E-3</v>
          </cell>
          <cell r="S13998">
            <v>40</v>
          </cell>
        </row>
        <row r="13999">
          <cell r="K13999">
            <v>4.5795380936125154</v>
          </cell>
          <cell r="S13999">
            <v>40</v>
          </cell>
        </row>
        <row r="14000">
          <cell r="K14000">
            <v>-0.54531568242177086</v>
          </cell>
          <cell r="S14000">
            <v>40</v>
          </cell>
        </row>
        <row r="14001">
          <cell r="K14001">
            <v>0.47646273435206676</v>
          </cell>
          <cell r="S14001">
            <v>40</v>
          </cell>
        </row>
        <row r="14002">
          <cell r="K14002">
            <v>-2.977109923160832E-3</v>
          </cell>
          <cell r="S14002">
            <v>40</v>
          </cell>
        </row>
        <row r="14003">
          <cell r="K14003">
            <v>0.61808501447730024</v>
          </cell>
          <cell r="S14003">
            <v>40</v>
          </cell>
        </row>
        <row r="14004">
          <cell r="K14004">
            <v>-3.05016233245502E-3</v>
          </cell>
          <cell r="S14004">
            <v>40</v>
          </cell>
        </row>
        <row r="14005">
          <cell r="K14005">
            <v>3.9107111208568832</v>
          </cell>
          <cell r="S14005">
            <v>40</v>
          </cell>
        </row>
        <row r="14006">
          <cell r="K14006">
            <v>-0.97727741618350805</v>
          </cell>
          <cell r="S14006">
            <v>40</v>
          </cell>
        </row>
        <row r="14007">
          <cell r="K14007">
            <v>4.1546706975585178E-2</v>
          </cell>
          <cell r="S14007">
            <v>40</v>
          </cell>
        </row>
        <row r="14008">
          <cell r="K14008">
            <v>-3.5187172870494794E-3</v>
          </cell>
          <cell r="S14008">
            <v>40</v>
          </cell>
        </row>
        <row r="14009">
          <cell r="K14009">
            <v>-6.58687154230781E-3</v>
          </cell>
          <cell r="S14009">
            <v>40</v>
          </cell>
        </row>
        <row r="14010">
          <cell r="K14010">
            <v>-3.8394966269143572E-3</v>
          </cell>
          <cell r="S14010">
            <v>40</v>
          </cell>
        </row>
        <row r="14011">
          <cell r="K14011">
            <v>-7.20066929765835E-3</v>
          </cell>
          <cell r="S14011">
            <v>40</v>
          </cell>
        </row>
        <row r="14012">
          <cell r="K14012">
            <v>2.3702607751032601E-2</v>
          </cell>
          <cell r="S14012">
            <v>40</v>
          </cell>
        </row>
        <row r="14013">
          <cell r="K14013">
            <v>-7.1508597626320442E-3</v>
          </cell>
          <cell r="S14013">
            <v>40</v>
          </cell>
        </row>
        <row r="14014">
          <cell r="K14014">
            <v>-0.3177900647053869</v>
          </cell>
          <cell r="S14014">
            <v>40</v>
          </cell>
        </row>
        <row r="14015">
          <cell r="K14015">
            <v>-7.8907014279201281E-3</v>
          </cell>
          <cell r="S14015">
            <v>40</v>
          </cell>
        </row>
        <row r="14016">
          <cell r="K14016">
            <v>-0.23267763418847512</v>
          </cell>
          <cell r="S14016">
            <v>40</v>
          </cell>
        </row>
        <row r="14017">
          <cell r="K14017">
            <v>-7.6133645838622286E-3</v>
          </cell>
          <cell r="S14017">
            <v>40</v>
          </cell>
        </row>
        <row r="14018">
          <cell r="K14018">
            <v>-3.534226534410012E-3</v>
          </cell>
          <cell r="S14018">
            <v>40</v>
          </cell>
        </row>
        <row r="14019">
          <cell r="K14019">
            <v>-7.9072125786501576E-3</v>
          </cell>
          <cell r="S14019">
            <v>40</v>
          </cell>
        </row>
        <row r="14020">
          <cell r="K14020">
            <v>-3.6362279932675508E-3</v>
          </cell>
          <cell r="S14020">
            <v>40</v>
          </cell>
        </row>
        <row r="14021">
          <cell r="K14021">
            <v>-7.8046156794933149E-3</v>
          </cell>
          <cell r="S14021">
            <v>40</v>
          </cell>
        </row>
        <row r="14022">
          <cell r="K14022">
            <v>-5.8497530555554744E-3</v>
          </cell>
          <cell r="S14022">
            <v>40</v>
          </cell>
        </row>
        <row r="14023">
          <cell r="K14023">
            <v>-7.9720318187061108E-3</v>
          </cell>
          <cell r="S14023">
            <v>40</v>
          </cell>
        </row>
        <row r="14024">
          <cell r="K14024">
            <v>-2.6414902530275783E-3</v>
          </cell>
          <cell r="S14024">
            <v>40</v>
          </cell>
        </row>
        <row r="14025">
          <cell r="K14025">
            <v>-5.7744886501186537E-3</v>
          </cell>
          <cell r="S14025">
            <v>40</v>
          </cell>
        </row>
        <row r="14026">
          <cell r="K14026">
            <v>-4.7126154517166449E-3</v>
          </cell>
          <cell r="S14026">
            <v>40</v>
          </cell>
        </row>
        <row r="14027">
          <cell r="K14027">
            <v>-6.865621078947449E-3</v>
          </cell>
          <cell r="S14027">
            <v>40</v>
          </cell>
        </row>
        <row r="14028">
          <cell r="K14028">
            <v>-1.0578091101288037E-2</v>
          </cell>
          <cell r="S14028">
            <v>40</v>
          </cell>
        </row>
        <row r="14029">
          <cell r="K14029">
            <v>-1.479178440724032E-2</v>
          </cell>
          <cell r="S14029">
            <v>40</v>
          </cell>
        </row>
        <row r="14030">
          <cell r="K14030">
            <v>-0.66484118926463154</v>
          </cell>
          <cell r="S14030">
            <v>40</v>
          </cell>
        </row>
        <row r="14031">
          <cell r="K14031">
            <v>-2.3914195724799546E-2</v>
          </cell>
          <cell r="S14031">
            <v>40</v>
          </cell>
        </row>
        <row r="14032">
          <cell r="K14032">
            <v>-1.6271435122812782E-2</v>
          </cell>
          <cell r="S14032">
            <v>40</v>
          </cell>
        </row>
        <row r="14033">
          <cell r="K14033">
            <v>-1.429091965033185</v>
          </cell>
          <cell r="S14033">
            <v>40</v>
          </cell>
        </row>
        <row r="14034">
          <cell r="K14034">
            <v>0.14936353703618527</v>
          </cell>
          <cell r="S14034">
            <v>40</v>
          </cell>
        </row>
        <row r="14035">
          <cell r="K14035">
            <v>-2.5441653850244764E-4</v>
          </cell>
          <cell r="S14035">
            <v>40</v>
          </cell>
        </row>
        <row r="14036">
          <cell r="K14036">
            <v>-0.54922794124303587</v>
          </cell>
          <cell r="S14036">
            <v>40</v>
          </cell>
        </row>
        <row r="14037">
          <cell r="K14037">
            <v>-3.084568644966059E-4</v>
          </cell>
          <cell r="S14037">
            <v>40</v>
          </cell>
        </row>
        <row r="14038">
          <cell r="K14038">
            <v>-3.1540337245822709E-4</v>
          </cell>
          <cell r="S14038">
            <v>40</v>
          </cell>
        </row>
        <row r="14039">
          <cell r="K14039">
            <v>-0.98975973397825401</v>
          </cell>
          <cell r="S14039">
            <v>40</v>
          </cell>
        </row>
        <row r="14040">
          <cell r="K14040">
            <v>-3.6596671958362805E-4</v>
          </cell>
          <cell r="S14040">
            <v>40</v>
          </cell>
        </row>
        <row r="14041">
          <cell r="K14041">
            <v>-3.9274462628548289E-4</v>
          </cell>
          <cell r="S14041">
            <v>40</v>
          </cell>
        </row>
        <row r="14042">
          <cell r="K14042">
            <v>1.4984572386606045E-4</v>
          </cell>
          <cell r="S14042">
            <v>40</v>
          </cell>
        </row>
        <row r="14043">
          <cell r="K14043">
            <v>-0.32979623175551798</v>
          </cell>
          <cell r="S14043">
            <v>40</v>
          </cell>
        </row>
        <row r="14044">
          <cell r="K14044">
            <v>-0.23885847078080413</v>
          </cell>
          <cell r="S14044">
            <v>40</v>
          </cell>
        </row>
        <row r="14045">
          <cell r="K14045">
            <v>-3.7452935614223573E-4</v>
          </cell>
          <cell r="S14045">
            <v>40</v>
          </cell>
        </row>
        <row r="14046">
          <cell r="K14046">
            <v>-3.568397214841732E-4</v>
          </cell>
          <cell r="S14046">
            <v>40</v>
          </cell>
        </row>
        <row r="14047">
          <cell r="K14047">
            <v>-5.7453263709832255E-4</v>
          </cell>
          <cell r="S14047">
            <v>40</v>
          </cell>
        </row>
        <row r="14048">
          <cell r="K14048">
            <v>-2.7260514689999551E-4</v>
          </cell>
          <cell r="S14048">
            <v>40</v>
          </cell>
        </row>
        <row r="14049">
          <cell r="K14049">
            <v>-5.0116364819877514E-4</v>
          </cell>
          <cell r="S14049">
            <v>40</v>
          </cell>
        </row>
        <row r="14050">
          <cell r="K14050">
            <v>-1.3570538966409125E-2</v>
          </cell>
          <cell r="S14050">
            <v>40</v>
          </cell>
        </row>
        <row r="14051">
          <cell r="K14051">
            <v>-1.0359874021069184</v>
          </cell>
          <cell r="S14051">
            <v>40</v>
          </cell>
        </row>
        <row r="14052">
          <cell r="K14052">
            <v>-1.1642510480687568E-2</v>
          </cell>
          <cell r="S14052">
            <v>40</v>
          </cell>
        </row>
        <row r="14053">
          <cell r="K14053">
            <v>-6.6590584019148025E-2</v>
          </cell>
          <cell r="S14053">
            <v>40</v>
          </cell>
        </row>
        <row r="14054">
          <cell r="K14054">
            <v>-0.97067884876519472</v>
          </cell>
          <cell r="S14054">
            <v>40</v>
          </cell>
        </row>
        <row r="14055">
          <cell r="K14055">
            <v>0.70672269798927601</v>
          </cell>
          <cell r="S14055">
            <v>40</v>
          </cell>
        </row>
        <row r="14056">
          <cell r="K14056">
            <v>-1.3979917780035021</v>
          </cell>
          <cell r="S14056">
            <v>40</v>
          </cell>
        </row>
        <row r="14057">
          <cell r="K14057">
            <v>1.0182802060741891</v>
          </cell>
          <cell r="S14057">
            <v>40</v>
          </cell>
        </row>
        <row r="14058">
          <cell r="K14058">
            <v>-0.61568423895783819</v>
          </cell>
          <cell r="S14058">
            <v>40</v>
          </cell>
        </row>
        <row r="14059">
          <cell r="K14059">
            <v>8.1193360852853391E-4</v>
          </cell>
          <cell r="S14059">
            <v>40</v>
          </cell>
        </row>
        <row r="14060">
          <cell r="K14060">
            <v>0.20608965360681786</v>
          </cell>
          <cell r="S14060">
            <v>40</v>
          </cell>
        </row>
        <row r="14061">
          <cell r="K14061">
            <v>-0.81751594482332413</v>
          </cell>
          <cell r="S14061">
            <v>40</v>
          </cell>
        </row>
        <row r="14062">
          <cell r="K14062">
            <v>1.3841633905190092E-2</v>
          </cell>
          <cell r="S14062">
            <v>40</v>
          </cell>
        </row>
        <row r="14063">
          <cell r="K14063">
            <v>-0.983334006367105</v>
          </cell>
          <cell r="S14063">
            <v>40</v>
          </cell>
        </row>
        <row r="14064">
          <cell r="K14064">
            <v>8.4958235856624444</v>
          </cell>
          <cell r="S14064">
            <v>40</v>
          </cell>
        </row>
        <row r="14065">
          <cell r="K14065">
            <v>-5.0755391020283515E-2</v>
          </cell>
          <cell r="S14065">
            <v>40</v>
          </cell>
        </row>
        <row r="14066">
          <cell r="K14066">
            <v>139.7161784517024</v>
          </cell>
          <cell r="S14066">
            <v>40</v>
          </cell>
        </row>
        <row r="14067">
          <cell r="K14067">
            <v>-0.30043415527577211</v>
          </cell>
          <cell r="S14067">
            <v>40</v>
          </cell>
        </row>
        <row r="14068">
          <cell r="K14068">
            <v>-1.0985610886906857E-2</v>
          </cell>
          <cell r="S14068">
            <v>40</v>
          </cell>
        </row>
        <row r="14069">
          <cell r="K14069">
            <v>-3.1332833558077978E-4</v>
          </cell>
          <cell r="S14069">
            <v>40</v>
          </cell>
        </row>
        <row r="14070">
          <cell r="K14070">
            <v>-0.15492047857577732</v>
          </cell>
          <cell r="S14070">
            <v>40</v>
          </cell>
        </row>
        <row r="14071">
          <cell r="K14071">
            <v>-0.1883399578930052</v>
          </cell>
          <cell r="S14071">
            <v>39</v>
          </cell>
        </row>
        <row r="14072">
          <cell r="K14072">
            <v>-1.0825129751591003</v>
          </cell>
          <cell r="S14072">
            <v>40</v>
          </cell>
        </row>
        <row r="14073">
          <cell r="K14073">
            <v>-3.2666775948886367E-2</v>
          </cell>
          <cell r="S14073">
            <v>40</v>
          </cell>
        </row>
        <row r="14074">
          <cell r="K14074">
            <v>-6.0997070752764754E-2</v>
          </cell>
          <cell r="S14074">
            <v>40</v>
          </cell>
        </row>
        <row r="14075">
          <cell r="K14075">
            <v>-0.97182866626321074</v>
          </cell>
          <cell r="S14075">
            <v>40</v>
          </cell>
        </row>
        <row r="14076">
          <cell r="K14076">
            <v>-0.90314274875117551</v>
          </cell>
          <cell r="S14076">
            <v>40</v>
          </cell>
        </row>
        <row r="14077">
          <cell r="K14077">
            <v>0.55184636531424092</v>
          </cell>
          <cell r="S14077">
            <v>40</v>
          </cell>
        </row>
        <row r="14078">
          <cell r="K14078">
            <v>-0.96251705664583909</v>
          </cell>
          <cell r="S14078">
            <v>40</v>
          </cell>
        </row>
        <row r="14079">
          <cell r="K14079">
            <v>-0.81328036986820251</v>
          </cell>
          <cell r="S14079">
            <v>40</v>
          </cell>
        </row>
        <row r="14080">
          <cell r="K14080">
            <v>-0.66047095192856908</v>
          </cell>
          <cell r="S14080">
            <v>40</v>
          </cell>
        </row>
        <row r="14081">
          <cell r="K14081">
            <v>0.15180169964185597</v>
          </cell>
          <cell r="S14081">
            <v>40</v>
          </cell>
        </row>
        <row r="14082">
          <cell r="K14082">
            <v>-0.86155955441092746</v>
          </cell>
          <cell r="S14082">
            <v>40</v>
          </cell>
        </row>
        <row r="14083">
          <cell r="K14083">
            <v>-2.2721118536836754E-2</v>
          </cell>
          <cell r="S14083">
            <v>40</v>
          </cell>
        </row>
        <row r="14084">
          <cell r="K14084">
            <v>-1.0797101125069046</v>
          </cell>
          <cell r="S14084">
            <v>40</v>
          </cell>
        </row>
        <row r="14085">
          <cell r="K14085">
            <v>2.0393935083046814E-5</v>
          </cell>
          <cell r="S14085">
            <v>40</v>
          </cell>
        </row>
        <row r="14086">
          <cell r="K14086">
            <v>-4.6205580951840783E-2</v>
          </cell>
          <cell r="S14086">
            <v>40</v>
          </cell>
        </row>
        <row r="14087">
          <cell r="K14087">
            <v>-1.0566183914037985</v>
          </cell>
          <cell r="S14087">
            <v>40</v>
          </cell>
        </row>
        <row r="14088">
          <cell r="K14088">
            <v>-0.57269880970578479</v>
          </cell>
          <cell r="S14088">
            <v>40</v>
          </cell>
        </row>
        <row r="14089">
          <cell r="K14089">
            <v>4.0013523341204407E-2</v>
          </cell>
          <cell r="S14089">
            <v>40</v>
          </cell>
        </row>
        <row r="14090">
          <cell r="K14090">
            <v>-1.0066958451104617</v>
          </cell>
          <cell r="S14090">
            <v>40</v>
          </cell>
        </row>
        <row r="14091">
          <cell r="K14091">
            <v>165.87939196413365</v>
          </cell>
          <cell r="S14091">
            <v>40</v>
          </cell>
        </row>
        <row r="14092">
          <cell r="K14092">
            <v>-7.1825643452633356E-2</v>
          </cell>
          <cell r="S14092">
            <v>39</v>
          </cell>
        </row>
        <row r="14093">
          <cell r="K14093">
            <v>-1.8986039471948983E-3</v>
          </cell>
          <cell r="S14093">
            <v>40</v>
          </cell>
        </row>
        <row r="14094">
          <cell r="K14094">
            <v>-1.5398052643797028E-2</v>
          </cell>
          <cell r="S14094">
            <v>40</v>
          </cell>
        </row>
        <row r="14095">
          <cell r="K14095">
            <v>-1.56244926488098E-2</v>
          </cell>
          <cell r="S14095">
            <v>40</v>
          </cell>
        </row>
        <row r="14096">
          <cell r="K14096">
            <v>-1.2061186640028538</v>
          </cell>
          <cell r="S14096">
            <v>40</v>
          </cell>
        </row>
        <row r="14097">
          <cell r="K14097">
            <v>-1.434366703394963</v>
          </cell>
          <cell r="S14097">
            <v>40</v>
          </cell>
        </row>
        <row r="14098">
          <cell r="K14098">
            <v>-1.5731934189097554</v>
          </cell>
          <cell r="S14098">
            <v>40</v>
          </cell>
        </row>
        <row r="14099">
          <cell r="K14099">
            <v>-0.81039004252236868</v>
          </cell>
          <cell r="S14099">
            <v>40</v>
          </cell>
        </row>
        <row r="14100">
          <cell r="K14100">
            <v>-1.5057758545663795</v>
          </cell>
          <cell r="S14100">
            <v>40</v>
          </cell>
        </row>
        <row r="14101">
          <cell r="K14101">
            <v>-1.8269591129611147</v>
          </cell>
          <cell r="S14101">
            <v>40</v>
          </cell>
        </row>
        <row r="14102">
          <cell r="K14102">
            <v>-0.92328198287404284</v>
          </cell>
          <cell r="S14102">
            <v>40</v>
          </cell>
        </row>
        <row r="14103">
          <cell r="K14103">
            <v>-1.7233947058469059E-2</v>
          </cell>
          <cell r="S14103">
            <v>40</v>
          </cell>
        </row>
        <row r="14104">
          <cell r="K14104">
            <v>-1.5516031032105155</v>
          </cell>
          <cell r="S14104">
            <v>40</v>
          </cell>
        </row>
        <row r="14105">
          <cell r="K14105">
            <v>-0.81845271111720641</v>
          </cell>
          <cell r="S14105">
            <v>40</v>
          </cell>
        </row>
        <row r="14106">
          <cell r="K14106">
            <v>-1.5677265729570466E-2</v>
          </cell>
          <cell r="S14106">
            <v>40</v>
          </cell>
        </row>
        <row r="14107">
          <cell r="K14107">
            <v>-1.3025484310955758E-2</v>
          </cell>
          <cell r="S14107">
            <v>40</v>
          </cell>
        </row>
        <row r="14108">
          <cell r="K14108">
            <v>0.75791690603714745</v>
          </cell>
          <cell r="S14108">
            <v>40</v>
          </cell>
        </row>
        <row r="14109">
          <cell r="K14109">
            <v>-8.1747363134570469E-3</v>
          </cell>
          <cell r="S14109">
            <v>40</v>
          </cell>
        </row>
        <row r="14110">
          <cell r="K14110">
            <v>2.5318528062460836E-3</v>
          </cell>
          <cell r="S14110">
            <v>40</v>
          </cell>
        </row>
        <row r="14111">
          <cell r="K14111">
            <v>3.24483340642912</v>
          </cell>
          <cell r="S14111">
            <v>40</v>
          </cell>
        </row>
        <row r="14112">
          <cell r="K14112">
            <v>-8.4312394954884438E-3</v>
          </cell>
          <cell r="S14112">
            <v>40</v>
          </cell>
        </row>
        <row r="14113">
          <cell r="K14113">
            <v>-5.3442764955065085E-3</v>
          </cell>
          <cell r="S14113">
            <v>40</v>
          </cell>
        </row>
        <row r="14114">
          <cell r="K14114">
            <v>-1.0295093406886879</v>
          </cell>
          <cell r="S14114">
            <v>40</v>
          </cell>
        </row>
        <row r="14115">
          <cell r="K14115">
            <v>-7.8046271920322648E-4</v>
          </cell>
          <cell r="S14115">
            <v>40</v>
          </cell>
        </row>
        <row r="14116">
          <cell r="K14116">
            <v>-6.2968338735960546E-4</v>
          </cell>
          <cell r="S14116">
            <v>40</v>
          </cell>
        </row>
        <row r="14117">
          <cell r="K14117">
            <v>-0.86555333186360228</v>
          </cell>
          <cell r="S14117">
            <v>40</v>
          </cell>
        </row>
        <row r="14118">
          <cell r="K14118">
            <v>-0.80064086532810852</v>
          </cell>
          <cell r="S14118">
            <v>40</v>
          </cell>
        </row>
        <row r="14119">
          <cell r="K14119">
            <v>-1.184763475755275</v>
          </cell>
          <cell r="S14119">
            <v>40</v>
          </cell>
        </row>
        <row r="14120">
          <cell r="K14120">
            <v>-0.9082661709951938</v>
          </cell>
          <cell r="S14120">
            <v>40</v>
          </cell>
        </row>
        <row r="14121">
          <cell r="K14121">
            <v>-0.79915683982129182</v>
          </cell>
          <cell r="S14121">
            <v>40</v>
          </cell>
        </row>
        <row r="14122">
          <cell r="K14122">
            <v>0.70146231540055959</v>
          </cell>
          <cell r="S14122">
            <v>40</v>
          </cell>
        </row>
        <row r="14123">
          <cell r="K14123">
            <v>-5.9349796826079783E-4</v>
          </cell>
          <cell r="S14123">
            <v>40</v>
          </cell>
        </row>
        <row r="14124">
          <cell r="K14124">
            <v>-0.83307152759717396</v>
          </cell>
          <cell r="S14124">
            <v>40</v>
          </cell>
        </row>
        <row r="14125">
          <cell r="K14125">
            <v>0.77438571263005973</v>
          </cell>
          <cell r="S14125">
            <v>40</v>
          </cell>
        </row>
        <row r="14126">
          <cell r="K14126">
            <v>0.86427335916553194</v>
          </cell>
          <cell r="S14126">
            <v>40</v>
          </cell>
        </row>
        <row r="14127">
          <cell r="K14127">
            <v>-0.82390366102869361</v>
          </cell>
          <cell r="S14127">
            <v>40</v>
          </cell>
        </row>
        <row r="14128">
          <cell r="K14128">
            <v>-2.5567534526174537E-2</v>
          </cell>
          <cell r="S14128">
            <v>40</v>
          </cell>
        </row>
        <row r="14129">
          <cell r="K14129">
            <v>-0.37043267543475084</v>
          </cell>
          <cell r="S14129">
            <v>40</v>
          </cell>
        </row>
        <row r="14130">
          <cell r="K14130">
            <v>-0.79631637309187198</v>
          </cell>
          <cell r="S14130">
            <v>40</v>
          </cell>
        </row>
        <row r="14131">
          <cell r="K14131">
            <v>-0.365216336893539</v>
          </cell>
          <cell r="S14131">
            <v>40</v>
          </cell>
        </row>
        <row r="14132">
          <cell r="K14132">
            <v>0.32447128419023019</v>
          </cell>
          <cell r="S14132">
            <v>40</v>
          </cell>
        </row>
        <row r="14133">
          <cell r="K14133">
            <v>-0.18095860136937739</v>
          </cell>
          <cell r="S14133">
            <v>40</v>
          </cell>
        </row>
        <row r="14134">
          <cell r="K14134">
            <v>8.5415114839332471</v>
          </cell>
          <cell r="S14134">
            <v>40</v>
          </cell>
        </row>
        <row r="14135">
          <cell r="K14135">
            <v>-0.88874162497042719</v>
          </cell>
          <cell r="S14135">
            <v>40</v>
          </cell>
        </row>
        <row r="14136">
          <cell r="K14136">
            <v>-2.9762845577280682E-3</v>
          </cell>
          <cell r="S14136">
            <v>40</v>
          </cell>
        </row>
        <row r="14137">
          <cell r="K14137">
            <v>-2.2925319331769185E-3</v>
          </cell>
          <cell r="S14137">
            <v>40</v>
          </cell>
        </row>
        <row r="14138">
          <cell r="K14138">
            <v>-0.96158768589256494</v>
          </cell>
          <cell r="S14138">
            <v>40</v>
          </cell>
        </row>
        <row r="14139">
          <cell r="K14139">
            <v>-0.87373164528641145</v>
          </cell>
          <cell r="S14139">
            <v>40</v>
          </cell>
        </row>
        <row r="14140">
          <cell r="K14140">
            <v>-0.81305427899676663</v>
          </cell>
          <cell r="S14140">
            <v>40</v>
          </cell>
        </row>
        <row r="14141">
          <cell r="K14141">
            <v>-0.87127693318908028</v>
          </cell>
          <cell r="S14141">
            <v>40</v>
          </cell>
        </row>
        <row r="14142">
          <cell r="K14142">
            <v>-0.73063380916528375</v>
          </cell>
          <cell r="S14142">
            <v>40</v>
          </cell>
        </row>
        <row r="14143">
          <cell r="K14143">
            <v>-0.64962600625010181</v>
          </cell>
          <cell r="S14143">
            <v>40</v>
          </cell>
        </row>
        <row r="14144">
          <cell r="K14144">
            <v>-1.0785808421163989</v>
          </cell>
          <cell r="S14144">
            <v>40</v>
          </cell>
        </row>
        <row r="14145">
          <cell r="K14145">
            <v>-0.59490151726467655</v>
          </cell>
          <cell r="S14145">
            <v>40</v>
          </cell>
        </row>
        <row r="14146">
          <cell r="K14146">
            <v>-4.5894950834581821E-3</v>
          </cell>
          <cell r="S14146">
            <v>40</v>
          </cell>
        </row>
        <row r="14147">
          <cell r="K14147">
            <v>3.5011698519782342E-3</v>
          </cell>
          <cell r="S14147">
            <v>40</v>
          </cell>
        </row>
        <row r="14148">
          <cell r="K14148">
            <v>-4.4652678311445501E-3</v>
          </cell>
          <cell r="S14148">
            <v>40</v>
          </cell>
        </row>
        <row r="14149">
          <cell r="K14149">
            <v>-0.31657819072977406</v>
          </cell>
          <cell r="S14149">
            <v>40</v>
          </cell>
        </row>
        <row r="14150">
          <cell r="K14150">
            <v>-4.2513198763017455E-3</v>
          </cell>
          <cell r="S14150">
            <v>40</v>
          </cell>
        </row>
        <row r="14151">
          <cell r="K14151">
            <v>-0.14693122882225096</v>
          </cell>
          <cell r="S14151">
            <v>40</v>
          </cell>
        </row>
        <row r="14152">
          <cell r="K14152">
            <v>-0.29603562701747682</v>
          </cell>
          <cell r="S14152">
            <v>40</v>
          </cell>
        </row>
        <row r="14153">
          <cell r="K14153">
            <v>-2.9185203712713708E-3</v>
          </cell>
          <cell r="S14153">
            <v>40</v>
          </cell>
        </row>
        <row r="14154">
          <cell r="K14154">
            <v>-0.17443540104918326</v>
          </cell>
          <cell r="S14154">
            <v>40</v>
          </cell>
        </row>
        <row r="14155">
          <cell r="K14155">
            <v>-1.8635514149620423E-2</v>
          </cell>
          <cell r="S14155">
            <v>40</v>
          </cell>
        </row>
        <row r="14156">
          <cell r="K14156">
            <v>-5.5326197222057725E-3</v>
          </cell>
          <cell r="S14156">
            <v>40</v>
          </cell>
        </row>
        <row r="14157">
          <cell r="K14157">
            <v>-1.3976973244057722</v>
          </cell>
          <cell r="S14157">
            <v>40</v>
          </cell>
        </row>
        <row r="14158">
          <cell r="K14158">
            <v>-2.9183491474698E-3</v>
          </cell>
          <cell r="S14158">
            <v>40</v>
          </cell>
        </row>
        <row r="14159">
          <cell r="K14159">
            <v>-1.2603237599016093</v>
          </cell>
          <cell r="S14159">
            <v>40</v>
          </cell>
        </row>
        <row r="14160">
          <cell r="K14160">
            <v>-2.2417582349903908E-3</v>
          </cell>
          <cell r="S14160">
            <v>40</v>
          </cell>
        </row>
        <row r="14161">
          <cell r="K14161">
            <v>-3.0721657090976508E-3</v>
          </cell>
          <cell r="S14161">
            <v>40</v>
          </cell>
        </row>
        <row r="14162">
          <cell r="K14162">
            <v>-0.96353851629605625</v>
          </cell>
          <cell r="S14162">
            <v>40</v>
          </cell>
        </row>
        <row r="14163">
          <cell r="K14163">
            <v>-0.73244848741041657</v>
          </cell>
          <cell r="S14163">
            <v>40</v>
          </cell>
        </row>
        <row r="14164">
          <cell r="K14164">
            <v>-0.87876358982013802</v>
          </cell>
          <cell r="S14164">
            <v>40</v>
          </cell>
        </row>
        <row r="14165">
          <cell r="K14165">
            <v>-0.62475118284746534</v>
          </cell>
          <cell r="S14165">
            <v>40</v>
          </cell>
        </row>
        <row r="14166">
          <cell r="K14166">
            <v>-0.81730415477949447</v>
          </cell>
          <cell r="S14166">
            <v>40</v>
          </cell>
        </row>
        <row r="14167">
          <cell r="K14167">
            <v>-0.57202840260951682</v>
          </cell>
          <cell r="S14167">
            <v>40</v>
          </cell>
        </row>
        <row r="14168">
          <cell r="K14168">
            <v>-0.87320493198957949</v>
          </cell>
          <cell r="S14168">
            <v>40</v>
          </cell>
        </row>
        <row r="14169">
          <cell r="K14169">
            <v>-0.61644872034165688</v>
          </cell>
          <cell r="S14169">
            <v>40</v>
          </cell>
        </row>
        <row r="14170">
          <cell r="K14170">
            <v>-0.73654654270930919</v>
          </cell>
          <cell r="S14170">
            <v>40</v>
          </cell>
        </row>
        <row r="14171">
          <cell r="K14171">
            <v>-0.35835218754903048</v>
          </cell>
          <cell r="S14171">
            <v>40</v>
          </cell>
        </row>
        <row r="14172">
          <cell r="K14172">
            <v>-0.65204839822794125</v>
          </cell>
          <cell r="S14172">
            <v>40</v>
          </cell>
        </row>
        <row r="14173">
          <cell r="K14173">
            <v>-0.14819771212505783</v>
          </cell>
          <cell r="S14173">
            <v>40</v>
          </cell>
        </row>
        <row r="14174">
          <cell r="K14174">
            <v>-1.0814119080744014</v>
          </cell>
          <cell r="S14174">
            <v>40</v>
          </cell>
        </row>
        <row r="14175">
          <cell r="K14175">
            <v>-0.73889987428633552</v>
          </cell>
          <cell r="S14175">
            <v>40</v>
          </cell>
        </row>
        <row r="14176">
          <cell r="K14176">
            <v>-0.59896039349371166</v>
          </cell>
          <cell r="S14176">
            <v>40</v>
          </cell>
        </row>
        <row r="14177">
          <cell r="K14177">
            <v>-0.28298396182874452</v>
          </cell>
          <cell r="S14177">
            <v>40</v>
          </cell>
        </row>
        <row r="14178">
          <cell r="K14178">
            <v>-4.6609857060751648E-3</v>
          </cell>
          <cell r="S14178">
            <v>40</v>
          </cell>
        </row>
        <row r="14179">
          <cell r="K14179">
            <v>-0.14842254441817485</v>
          </cell>
          <cell r="S14179">
            <v>40</v>
          </cell>
        </row>
        <row r="14180">
          <cell r="K14180">
            <v>3.0250223233976884E-3</v>
          </cell>
          <cell r="S14180">
            <v>40</v>
          </cell>
        </row>
        <row r="14181">
          <cell r="K14181">
            <v>-4.090134236013873E-3</v>
          </cell>
          <cell r="S14181">
            <v>40</v>
          </cell>
        </row>
        <row r="14182">
          <cell r="K14182">
            <v>-4.5799480071920988E-3</v>
          </cell>
          <cell r="S14182">
            <v>40</v>
          </cell>
        </row>
        <row r="14183">
          <cell r="K14183">
            <v>-1.0794229563824715E-2</v>
          </cell>
          <cell r="S14183">
            <v>40</v>
          </cell>
        </row>
        <row r="14184">
          <cell r="K14184">
            <v>-0.31757581693589587</v>
          </cell>
          <cell r="S14184">
            <v>40</v>
          </cell>
        </row>
        <row r="14185">
          <cell r="K14185">
            <v>-1.1076791524420891E-2</v>
          </cell>
          <cell r="S14185">
            <v>40</v>
          </cell>
        </row>
        <row r="14186">
          <cell r="K14186">
            <v>-3.9635346903149835E-3</v>
          </cell>
          <cell r="S14186">
            <v>40</v>
          </cell>
        </row>
        <row r="14187">
          <cell r="K14187">
            <v>-1.0836549822896396E-2</v>
          </cell>
          <cell r="S14187">
            <v>40</v>
          </cell>
        </row>
        <row r="14188">
          <cell r="K14188">
            <v>-0.14978118878279201</v>
          </cell>
          <cell r="S14188">
            <v>40</v>
          </cell>
        </row>
        <row r="14189">
          <cell r="K14189">
            <v>-0.62989534767588895</v>
          </cell>
          <cell r="S14189">
            <v>40</v>
          </cell>
        </row>
        <row r="14190">
          <cell r="K14190">
            <v>-0.29652517317068272</v>
          </cell>
          <cell r="S14190">
            <v>40</v>
          </cell>
        </row>
        <row r="14191">
          <cell r="K14191">
            <v>-0.22696561259923989</v>
          </cell>
          <cell r="S14191">
            <v>40</v>
          </cell>
        </row>
        <row r="14192">
          <cell r="K14192">
            <v>-3.07901199010627E-3</v>
          </cell>
          <cell r="S14192">
            <v>40</v>
          </cell>
        </row>
        <row r="14193">
          <cell r="K14193">
            <v>-0.58514031512326015</v>
          </cell>
          <cell r="S14193">
            <v>40</v>
          </cell>
        </row>
        <row r="14194">
          <cell r="K14194">
            <v>-0.17104759737626246</v>
          </cell>
          <cell r="S14194">
            <v>40</v>
          </cell>
        </row>
        <row r="14195">
          <cell r="K14195">
            <v>-0.19100693831051657</v>
          </cell>
          <cell r="S14195">
            <v>40</v>
          </cell>
        </row>
        <row r="14196">
          <cell r="K14196">
            <v>-1.3452268468314521E-2</v>
          </cell>
          <cell r="S14196">
            <v>40</v>
          </cell>
        </row>
        <row r="14197">
          <cell r="K14197">
            <v>-0.18425293749733435</v>
          </cell>
          <cell r="S14197">
            <v>40</v>
          </cell>
        </row>
        <row r="14198">
          <cell r="K14198">
            <v>-5.3659154345369144E-2</v>
          </cell>
          <cell r="S14198">
            <v>40</v>
          </cell>
        </row>
        <row r="14199">
          <cell r="K14199">
            <v>-2.8562829981265456E-2</v>
          </cell>
          <cell r="S14199">
            <v>40</v>
          </cell>
        </row>
        <row r="14200">
          <cell r="K14200">
            <v>-2.0914637372265517E-2</v>
          </cell>
          <cell r="S14200">
            <v>40</v>
          </cell>
        </row>
        <row r="14201">
          <cell r="K14201">
            <v>-0.96953908789073051</v>
          </cell>
          <cell r="S14201">
            <v>40</v>
          </cell>
        </row>
        <row r="14202">
          <cell r="K14202">
            <v>-0.88822070624631311</v>
          </cell>
          <cell r="S14202">
            <v>40</v>
          </cell>
        </row>
        <row r="14203">
          <cell r="K14203">
            <v>-0.82827366316869566</v>
          </cell>
          <cell r="S14203">
            <v>40</v>
          </cell>
        </row>
        <row r="14204">
          <cell r="K14204">
            <v>-0.88690491542178751</v>
          </cell>
          <cell r="S14204">
            <v>40</v>
          </cell>
        </row>
        <row r="14205">
          <cell r="K14205">
            <v>-0.75358285075181819</v>
          </cell>
          <cell r="S14205">
            <v>40</v>
          </cell>
        </row>
        <row r="14206">
          <cell r="K14206">
            <v>-0.66483870064264494</v>
          </cell>
          <cell r="S14206">
            <v>40</v>
          </cell>
        </row>
        <row r="14207">
          <cell r="K14207">
            <v>1.6688998460408947E-2</v>
          </cell>
          <cell r="S14207">
            <v>40</v>
          </cell>
        </row>
        <row r="14208">
          <cell r="K14208">
            <v>-0.61410897888884108</v>
          </cell>
          <cell r="S14208">
            <v>40</v>
          </cell>
        </row>
        <row r="14209">
          <cell r="K14209">
            <v>-4.8290090896437087E-4</v>
          </cell>
          <cell r="S14209">
            <v>40</v>
          </cell>
        </row>
        <row r="14210">
          <cell r="K14210">
            <v>9.0369807333528062E-5</v>
          </cell>
          <cell r="S14210">
            <v>40</v>
          </cell>
        </row>
        <row r="14211">
          <cell r="K14211">
            <v>-4.7041373523235518E-4</v>
          </cell>
          <cell r="S14211">
            <v>40</v>
          </cell>
        </row>
        <row r="14212">
          <cell r="K14212">
            <v>-0.3215749042347068</v>
          </cell>
          <cell r="S14212">
            <v>40</v>
          </cell>
        </row>
        <row r="14213">
          <cell r="K14213">
            <v>-4.1544075829729111E-4</v>
          </cell>
          <cell r="S14213">
            <v>40</v>
          </cell>
        </row>
        <row r="14214">
          <cell r="K14214">
            <v>-0.12649044054636585</v>
          </cell>
          <cell r="S14214">
            <v>40</v>
          </cell>
        </row>
        <row r="14215">
          <cell r="K14215">
            <v>-0.2910824858009925</v>
          </cell>
          <cell r="S14215">
            <v>40</v>
          </cell>
        </row>
        <row r="14216">
          <cell r="K14216">
            <v>-3.1117747574261012E-4</v>
          </cell>
          <cell r="S14216">
            <v>40</v>
          </cell>
        </row>
        <row r="14217">
          <cell r="K14217">
            <v>-0.14257543397904601</v>
          </cell>
          <cell r="S14217">
            <v>40</v>
          </cell>
        </row>
        <row r="14218">
          <cell r="K14218">
            <v>-1.4938521943485786E-3</v>
          </cell>
          <cell r="S14218">
            <v>40</v>
          </cell>
        </row>
        <row r="14219">
          <cell r="K14219">
            <v>-0.99634713680886122</v>
          </cell>
          <cell r="S14219">
            <v>40</v>
          </cell>
        </row>
        <row r="14220">
          <cell r="K14220">
            <v>-0.9765087622180153</v>
          </cell>
          <cell r="S14220">
            <v>40</v>
          </cell>
        </row>
        <row r="14221">
          <cell r="K14221">
            <v>-0.89573342464347283</v>
          </cell>
          <cell r="S14221">
            <v>40</v>
          </cell>
        </row>
        <row r="14222">
          <cell r="K14222">
            <v>1.6708475494473445</v>
          </cell>
          <cell r="S14222">
            <v>40</v>
          </cell>
        </row>
        <row r="14223">
          <cell r="K14223">
            <v>-1.827272652305568</v>
          </cell>
          <cell r="S14223">
            <v>40</v>
          </cell>
        </row>
        <row r="14224">
          <cell r="K14224">
            <v>-1.8385100013732225</v>
          </cell>
          <cell r="S14224">
            <v>40</v>
          </cell>
        </row>
        <row r="14225">
          <cell r="K14225">
            <v>-1.6380500762091834</v>
          </cell>
          <cell r="S14225">
            <v>40</v>
          </cell>
        </row>
        <row r="14226">
          <cell r="K14226">
            <v>1.6615037120820431</v>
          </cell>
          <cell r="S14226">
            <v>40</v>
          </cell>
        </row>
        <row r="14227">
          <cell r="K14227">
            <v>1.7230611650077476</v>
          </cell>
          <cell r="S14227">
            <v>40</v>
          </cell>
        </row>
        <row r="14228">
          <cell r="K14228">
            <v>0.36371684303283408</v>
          </cell>
          <cell r="S14228">
            <v>40</v>
          </cell>
        </row>
        <row r="14229">
          <cell r="K14229">
            <v>0.40186922964297983</v>
          </cell>
          <cell r="S14229">
            <v>40</v>
          </cell>
        </row>
        <row r="14230">
          <cell r="K14230">
            <v>0.78265030903554489</v>
          </cell>
          <cell r="S14230">
            <v>40</v>
          </cell>
        </row>
        <row r="14231">
          <cell r="K14231">
            <v>-0.96661803976259986</v>
          </cell>
          <cell r="S14231">
            <v>40</v>
          </cell>
        </row>
        <row r="14232">
          <cell r="K14232">
            <v>-0.92660429629255758</v>
          </cell>
          <cell r="S14232">
            <v>40</v>
          </cell>
        </row>
        <row r="14233">
          <cell r="K14233">
            <v>6.5056834532989551</v>
          </cell>
          <cell r="S14233">
            <v>40</v>
          </cell>
        </row>
        <row r="14234">
          <cell r="K14234">
            <v>-1.0030298447664743</v>
          </cell>
          <cell r="S14234">
            <v>40</v>
          </cell>
        </row>
        <row r="14235">
          <cell r="K14235">
            <v>-0.927326117897455</v>
          </cell>
          <cell r="S14235">
            <v>40</v>
          </cell>
        </row>
        <row r="14236">
          <cell r="K14236">
            <v>0.35953242324177725</v>
          </cell>
          <cell r="S14236">
            <v>40</v>
          </cell>
        </row>
        <row r="14237">
          <cell r="K14237">
            <v>-1.0776826909871604</v>
          </cell>
          <cell r="S14237">
            <v>40</v>
          </cell>
        </row>
        <row r="14238">
          <cell r="K14238">
            <v>21.248488743150347</v>
          </cell>
          <cell r="S14238">
            <v>40</v>
          </cell>
        </row>
        <row r="14239">
          <cell r="K14239">
            <v>1.6735162161286685</v>
          </cell>
          <cell r="S14239">
            <v>40</v>
          </cell>
        </row>
        <row r="14240">
          <cell r="K14240">
            <v>0.61888889835067751</v>
          </cell>
          <cell r="S14240">
            <v>40</v>
          </cell>
        </row>
        <row r="14241">
          <cell r="K14241">
            <v>0.21635768782447118</v>
          </cell>
          <cell r="S14241">
            <v>40</v>
          </cell>
        </row>
        <row r="14242">
          <cell r="K14242">
            <v>-3.7379114327371052E-2</v>
          </cell>
          <cell r="S14242">
            <v>40</v>
          </cell>
        </row>
        <row r="14243">
          <cell r="K14243">
            <v>-0.91215213100911807</v>
          </cell>
          <cell r="S14243">
            <v>40</v>
          </cell>
        </row>
        <row r="14244">
          <cell r="K14244">
            <v>-0.86561942233850953</v>
          </cell>
          <cell r="S14244">
            <v>40</v>
          </cell>
        </row>
        <row r="14245">
          <cell r="K14245">
            <v>-0.82851789634826056</v>
          </cell>
          <cell r="S14245">
            <v>40</v>
          </cell>
        </row>
        <row r="14246">
          <cell r="K14246">
            <v>-0.89745509895442077</v>
          </cell>
          <cell r="S14246">
            <v>40</v>
          </cell>
        </row>
        <row r="14247">
          <cell r="K14247">
            <v>-0.81219863309462237</v>
          </cell>
          <cell r="S14247">
            <v>40</v>
          </cell>
        </row>
        <row r="14248">
          <cell r="K14248">
            <v>-0.70744361632427943</v>
          </cell>
          <cell r="S14248">
            <v>40</v>
          </cell>
        </row>
        <row r="14249">
          <cell r="K14249">
            <v>-1.1022484228541916</v>
          </cell>
          <cell r="S14249">
            <v>40</v>
          </cell>
        </row>
        <row r="14250">
          <cell r="K14250">
            <v>-1.0132882467934032</v>
          </cell>
          <cell r="S14250">
            <v>40</v>
          </cell>
        </row>
        <row r="14251">
          <cell r="K14251">
            <v>-0.78351108050575791</v>
          </cell>
          <cell r="S14251">
            <v>40</v>
          </cell>
        </row>
        <row r="14252">
          <cell r="K14252">
            <v>-0.99368612904605547</v>
          </cell>
          <cell r="S14252">
            <v>40</v>
          </cell>
        </row>
        <row r="14253">
          <cell r="K14253">
            <v>6.161226764746703E-2</v>
          </cell>
          <cell r="S14253">
            <v>40</v>
          </cell>
        </row>
        <row r="14254">
          <cell r="K14254">
            <v>1.5607814420807199E-2</v>
          </cell>
          <cell r="S14254">
            <v>40</v>
          </cell>
        </row>
        <row r="14255">
          <cell r="K14255">
            <v>-1.0076846705354727</v>
          </cell>
          <cell r="S14255">
            <v>40</v>
          </cell>
        </row>
        <row r="14256">
          <cell r="K14256">
            <v>-0.75787255281651866</v>
          </cell>
          <cell r="S14256">
            <v>40</v>
          </cell>
        </row>
        <row r="14257">
          <cell r="K14257">
            <v>-0.41738211301765016</v>
          </cell>
          <cell r="S14257">
            <v>40</v>
          </cell>
        </row>
        <row r="14258">
          <cell r="K14258">
            <v>-0.87317142097464262</v>
          </cell>
          <cell r="S14258">
            <v>40</v>
          </cell>
        </row>
        <row r="14259">
          <cell r="K14259">
            <v>-0.45022211614153418</v>
          </cell>
          <cell r="S14259">
            <v>40</v>
          </cell>
        </row>
        <row r="14260">
          <cell r="K14260">
            <v>7.5520420525454828</v>
          </cell>
          <cell r="S14260">
            <v>40</v>
          </cell>
        </row>
        <row r="14261">
          <cell r="K14261">
            <v>-2.7417930815238725E-3</v>
          </cell>
          <cell r="S14261">
            <v>40</v>
          </cell>
        </row>
        <row r="14262">
          <cell r="K14262">
            <v>-9.8135381239462804E-3</v>
          </cell>
          <cell r="S14262">
            <v>40</v>
          </cell>
        </row>
        <row r="14263">
          <cell r="K14263">
            <v>-9.6765154431804664E-3</v>
          </cell>
          <cell r="S14263">
            <v>40</v>
          </cell>
        </row>
        <row r="14264">
          <cell r="K14264">
            <v>-1.1679438870788188</v>
          </cell>
          <cell r="S14264">
            <v>40</v>
          </cell>
        </row>
        <row r="14265">
          <cell r="K14265">
            <v>-1.4572893677986547</v>
          </cell>
          <cell r="S14265">
            <v>40</v>
          </cell>
        </row>
        <row r="14266">
          <cell r="K14266">
            <v>-1.5749250679519142</v>
          </cell>
          <cell r="S14266">
            <v>40</v>
          </cell>
        </row>
        <row r="14267">
          <cell r="K14267">
            <v>-1.2427188430535188</v>
          </cell>
          <cell r="S14267">
            <v>40</v>
          </cell>
        </row>
        <row r="14268">
          <cell r="K14268">
            <v>-1.3939549504031024</v>
          </cell>
          <cell r="S14268">
            <v>40</v>
          </cell>
        </row>
        <row r="14269">
          <cell r="K14269">
            <v>-1.6870749355735939</v>
          </cell>
          <cell r="S14269">
            <v>40</v>
          </cell>
        </row>
        <row r="14270">
          <cell r="K14270">
            <v>-1.1225642677197868E-3</v>
          </cell>
          <cell r="S14270">
            <v>40</v>
          </cell>
        </row>
        <row r="14271">
          <cell r="K14271">
            <v>-9.0885369403443782E-3</v>
          </cell>
          <cell r="S14271">
            <v>40</v>
          </cell>
        </row>
        <row r="14272">
          <cell r="K14272">
            <v>-9.1566054928255546E-3</v>
          </cell>
          <cell r="S14272">
            <v>40</v>
          </cell>
        </row>
        <row r="14273">
          <cell r="K14273">
            <v>-1.3977418466428965E-3</v>
          </cell>
          <cell r="S14273">
            <v>40</v>
          </cell>
        </row>
        <row r="14274">
          <cell r="K14274">
            <v>-8.8094224362382913E-4</v>
          </cell>
          <cell r="S14274">
            <v>40</v>
          </cell>
        </row>
        <row r="14275">
          <cell r="K14275">
            <v>-8.5172275272527506E-3</v>
          </cell>
          <cell r="S14275">
            <v>40</v>
          </cell>
        </row>
        <row r="14276">
          <cell r="K14276">
            <v>390.86737430409181</v>
          </cell>
          <cell r="S14276">
            <v>40</v>
          </cell>
        </row>
        <row r="14277">
          <cell r="K14277">
            <v>-7.1191012641493977E-3</v>
          </cell>
          <cell r="S14277">
            <v>40</v>
          </cell>
        </row>
        <row r="14278">
          <cell r="K14278">
            <v>-3.5472840369384067E-3</v>
          </cell>
          <cell r="S14278">
            <v>40</v>
          </cell>
        </row>
        <row r="14279">
          <cell r="K14279">
            <v>-6.4065533534851957E-3</v>
          </cell>
          <cell r="S14279">
            <v>40</v>
          </cell>
        </row>
        <row r="14280">
          <cell r="K14280">
            <v>-0.25194065357604856</v>
          </cell>
          <cell r="S14280">
            <v>40</v>
          </cell>
        </row>
        <row r="14281">
          <cell r="K14281">
            <v>3.1113758869071994E-4</v>
          </cell>
          <cell r="S14281">
            <v>40</v>
          </cell>
        </row>
        <row r="14282">
          <cell r="K14282">
            <v>-1.1520861129325753E-3</v>
          </cell>
          <cell r="S14282">
            <v>40</v>
          </cell>
        </row>
        <row r="14283">
          <cell r="K14283">
            <v>-1.3022626050680274E-3</v>
          </cell>
          <cell r="S14283">
            <v>40</v>
          </cell>
        </row>
        <row r="14284">
          <cell r="K14284">
            <v>-0.92319202790906429</v>
          </cell>
          <cell r="S14284">
            <v>40</v>
          </cell>
        </row>
        <row r="14285">
          <cell r="K14285">
            <v>-0.8887147762890264</v>
          </cell>
          <cell r="S14285">
            <v>40</v>
          </cell>
        </row>
        <row r="14286">
          <cell r="K14286">
            <v>0.90432337395626061</v>
          </cell>
          <cell r="S14286">
            <v>40</v>
          </cell>
        </row>
        <row r="14287">
          <cell r="K14287">
            <v>-1.1035218858754552</v>
          </cell>
          <cell r="S14287">
            <v>40</v>
          </cell>
        </row>
        <row r="14288">
          <cell r="K14288">
            <v>-0.91312499529010116</v>
          </cell>
          <cell r="S14288">
            <v>40</v>
          </cell>
        </row>
        <row r="14289">
          <cell r="K14289">
            <v>-0.82327346475249219</v>
          </cell>
          <cell r="S14289">
            <v>40</v>
          </cell>
        </row>
        <row r="14290">
          <cell r="K14290">
            <v>0.80542622509494266</v>
          </cell>
          <cell r="S14290">
            <v>40</v>
          </cell>
        </row>
        <row r="14291">
          <cell r="K14291">
            <v>-1.0917511324838361E-3</v>
          </cell>
          <cell r="S14291">
            <v>40</v>
          </cell>
        </row>
        <row r="14292">
          <cell r="K14292">
            <v>-8.1406664406755158E-4</v>
          </cell>
          <cell r="S14292">
            <v>40</v>
          </cell>
        </row>
        <row r="14293">
          <cell r="K14293">
            <v>0.99692100178042797</v>
          </cell>
          <cell r="S14293">
            <v>40</v>
          </cell>
        </row>
        <row r="14294">
          <cell r="K14294">
            <v>0.17962158404255044</v>
          </cell>
          <cell r="S14294">
            <v>40</v>
          </cell>
        </row>
        <row r="14295">
          <cell r="K14295">
            <v>4.2150731751500974</v>
          </cell>
          <cell r="S14295">
            <v>40</v>
          </cell>
        </row>
        <row r="14296">
          <cell r="K14296">
            <v>-0.76380362646945021</v>
          </cell>
          <cell r="S14296">
            <v>40</v>
          </cell>
        </row>
        <row r="14297">
          <cell r="K14297">
            <v>2.2915255823071226</v>
          </cell>
          <cell r="S14297">
            <v>40</v>
          </cell>
        </row>
        <row r="14298">
          <cell r="K14298">
            <v>-0.82968132510443238</v>
          </cell>
          <cell r="S14298">
            <v>40</v>
          </cell>
        </row>
        <row r="14299">
          <cell r="K14299">
            <v>-0.58306620398204234</v>
          </cell>
          <cell r="S14299">
            <v>40</v>
          </cell>
        </row>
        <row r="14300">
          <cell r="K14300">
            <v>-0.82322544178458745</v>
          </cell>
          <cell r="S14300">
            <v>40</v>
          </cell>
        </row>
        <row r="14301">
          <cell r="K14301">
            <v>-0.68588971993239445</v>
          </cell>
          <cell r="S14301">
            <v>40</v>
          </cell>
        </row>
        <row r="14302">
          <cell r="K14302">
            <v>-0.25893292654322053</v>
          </cell>
          <cell r="S14302">
            <v>40</v>
          </cell>
        </row>
        <row r="14303">
          <cell r="K14303">
            <v>-8.423658629772502E-3</v>
          </cell>
          <cell r="S14303">
            <v>40</v>
          </cell>
        </row>
        <row r="14304">
          <cell r="K14304">
            <v>-5.202914871644931E-3</v>
          </cell>
          <cell r="S14304">
            <v>40</v>
          </cell>
        </row>
        <row r="14305">
          <cell r="K14305">
            <v>-2.9203439715100843E-3</v>
          </cell>
          <cell r="S14305">
            <v>40</v>
          </cell>
        </row>
        <row r="14306">
          <cell r="K14306">
            <v>-0.7864623532164795</v>
          </cell>
          <cell r="S14306">
            <v>40</v>
          </cell>
        </row>
        <row r="14307">
          <cell r="K14307">
            <v>-0.73462653623437213</v>
          </cell>
          <cell r="S14307">
            <v>40</v>
          </cell>
        </row>
        <row r="14308">
          <cell r="K14308">
            <v>-0.68701449850298801</v>
          </cell>
          <cell r="S14308">
            <v>40</v>
          </cell>
        </row>
        <row r="14309">
          <cell r="K14309">
            <v>-0.72545174337414697</v>
          </cell>
          <cell r="S14309">
            <v>40</v>
          </cell>
        </row>
        <row r="14310">
          <cell r="K14310">
            <v>-0.64906633371021727</v>
          </cell>
          <cell r="S14310">
            <v>40</v>
          </cell>
        </row>
        <row r="14311">
          <cell r="K14311">
            <v>-0.56449761013207833</v>
          </cell>
          <cell r="S14311">
            <v>40</v>
          </cell>
        </row>
        <row r="14312">
          <cell r="K14312">
            <v>-1.0188617078657516</v>
          </cell>
          <cell r="S14312">
            <v>40</v>
          </cell>
        </row>
        <row r="14313">
          <cell r="K14313">
            <v>-0.60908912616286237</v>
          </cell>
          <cell r="S14313">
            <v>40</v>
          </cell>
        </row>
        <row r="14314">
          <cell r="K14314">
            <v>-2.8494690675269362E-3</v>
          </cell>
          <cell r="S14314">
            <v>40</v>
          </cell>
        </row>
        <row r="14315">
          <cell r="K14315">
            <v>-0.70888123284111537</v>
          </cell>
          <cell r="S14315">
            <v>40</v>
          </cell>
        </row>
        <row r="14316">
          <cell r="K14316">
            <v>-0.45335645867804086</v>
          </cell>
          <cell r="S14316">
            <v>40</v>
          </cell>
        </row>
        <row r="14317">
          <cell r="K14317">
            <v>-0.31642157353584549</v>
          </cell>
          <cell r="S14317">
            <v>40</v>
          </cell>
        </row>
        <row r="14318">
          <cell r="K14318">
            <v>-2.3001479653897176E-3</v>
          </cell>
          <cell r="S14318">
            <v>40</v>
          </cell>
        </row>
        <row r="14319">
          <cell r="K14319">
            <v>-2.1051405860454003E-3</v>
          </cell>
          <cell r="S14319">
            <v>40</v>
          </cell>
        </row>
        <row r="14320">
          <cell r="K14320">
            <v>-0.18156727604866413</v>
          </cell>
          <cell r="S14320">
            <v>40</v>
          </cell>
        </row>
        <row r="14321">
          <cell r="K14321">
            <v>-1.652823922125729E-3</v>
          </cell>
          <cell r="S14321">
            <v>40</v>
          </cell>
        </row>
        <row r="14322">
          <cell r="K14322">
            <v>-2.5596260844218846E-3</v>
          </cell>
          <cell r="S14322">
            <v>40</v>
          </cell>
        </row>
        <row r="14323">
          <cell r="K14323">
            <v>-0.308846048791381</v>
          </cell>
          <cell r="S14323">
            <v>40</v>
          </cell>
        </row>
        <row r="14324">
          <cell r="K14324">
            <v>-8.3573594791853494E-3</v>
          </cell>
          <cell r="S14324">
            <v>40</v>
          </cell>
        </row>
        <row r="14325">
          <cell r="K14325">
            <v>-1.2820879046989981</v>
          </cell>
          <cell r="S14325">
            <v>40</v>
          </cell>
        </row>
        <row r="14326">
          <cell r="K14326">
            <v>-5.1692472430211267E-3</v>
          </cell>
          <cell r="S14326">
            <v>40</v>
          </cell>
        </row>
        <row r="14327">
          <cell r="K14327">
            <v>-1.2192199248696725</v>
          </cell>
          <cell r="S14327">
            <v>40</v>
          </cell>
        </row>
        <row r="14328">
          <cell r="K14328">
            <v>-2.9614302533298806E-3</v>
          </cell>
          <cell r="S14328">
            <v>40</v>
          </cell>
        </row>
        <row r="14329">
          <cell r="K14329">
            <v>-4.5877432748231643E-3</v>
          </cell>
          <cell r="S14329">
            <v>40</v>
          </cell>
        </row>
        <row r="14330">
          <cell r="K14330">
            <v>-0.7987194931785303</v>
          </cell>
          <cell r="S14330">
            <v>40</v>
          </cell>
        </row>
        <row r="14331">
          <cell r="K14331">
            <v>0.30617262367221543</v>
          </cell>
          <cell r="S14331">
            <v>40</v>
          </cell>
        </row>
        <row r="14332">
          <cell r="K14332">
            <v>-0.73080804121375453</v>
          </cell>
          <cell r="S14332">
            <v>40</v>
          </cell>
        </row>
        <row r="14333">
          <cell r="K14333">
            <v>0.41484154845874099</v>
          </cell>
          <cell r="S14333">
            <v>40</v>
          </cell>
        </row>
        <row r="14334">
          <cell r="K14334">
            <v>-0.68990082338552239</v>
          </cell>
          <cell r="S14334">
            <v>40</v>
          </cell>
        </row>
        <row r="14335">
          <cell r="K14335">
            <v>0.81386996047553828</v>
          </cell>
          <cell r="S14335">
            <v>40</v>
          </cell>
        </row>
        <row r="14336">
          <cell r="K14336">
            <v>-0.72547268220296524</v>
          </cell>
          <cell r="S14336">
            <v>40</v>
          </cell>
        </row>
        <row r="14337">
          <cell r="K14337">
            <v>6.87958944634076E-2</v>
          </cell>
          <cell r="S14337">
            <v>40</v>
          </cell>
        </row>
        <row r="14338">
          <cell r="K14338">
            <v>-0.65151879063120932</v>
          </cell>
          <cell r="S14338">
            <v>40</v>
          </cell>
        </row>
        <row r="14339">
          <cell r="K14339">
            <v>0.14814420101204279</v>
          </cell>
          <cell r="S14339">
            <v>40</v>
          </cell>
        </row>
        <row r="14340">
          <cell r="K14340">
            <v>-0.56932718460433251</v>
          </cell>
          <cell r="S14340">
            <v>40</v>
          </cell>
        </row>
        <row r="14341">
          <cell r="K14341">
            <v>0.2121425741845554</v>
          </cell>
          <cell r="S14341">
            <v>40</v>
          </cell>
        </row>
        <row r="14342">
          <cell r="K14342">
            <v>-1.0228978658928394</v>
          </cell>
          <cell r="S14342">
            <v>40</v>
          </cell>
        </row>
        <row r="14343">
          <cell r="K14343">
            <v>0.14844582963207129</v>
          </cell>
          <cell r="S14343">
            <v>40</v>
          </cell>
        </row>
        <row r="14344">
          <cell r="K14344">
            <v>-0.61247135452310908</v>
          </cell>
          <cell r="S14344">
            <v>40</v>
          </cell>
        </row>
        <row r="14345">
          <cell r="K14345">
            <v>-5.4136524871415716E-2</v>
          </cell>
          <cell r="S14345">
            <v>40</v>
          </cell>
        </row>
        <row r="14346">
          <cell r="K14346">
            <v>-2.8968949442111317E-3</v>
          </cell>
          <cell r="S14346">
            <v>40</v>
          </cell>
        </row>
        <row r="14347">
          <cell r="K14347">
            <v>0.14972773150928512</v>
          </cell>
          <cell r="S14347">
            <v>40</v>
          </cell>
        </row>
        <row r="14348">
          <cell r="K14348">
            <v>0.29382606485222224</v>
          </cell>
          <cell r="S14348">
            <v>40</v>
          </cell>
        </row>
        <row r="14349">
          <cell r="K14349">
            <v>-5.024627331724661E-3</v>
          </cell>
          <cell r="S14349">
            <v>40</v>
          </cell>
        </row>
        <row r="14350">
          <cell r="K14350">
            <v>-0.46784789068164967</v>
          </cell>
          <cell r="S14350">
            <v>40</v>
          </cell>
        </row>
        <row r="14351">
          <cell r="K14351">
            <v>-6.4714137759387131E-3</v>
          </cell>
          <cell r="S14351">
            <v>40</v>
          </cell>
        </row>
        <row r="14352">
          <cell r="K14352">
            <v>-0.32667944258421938</v>
          </cell>
          <cell r="S14352">
            <v>40</v>
          </cell>
        </row>
        <row r="14353">
          <cell r="K14353">
            <v>-6.3039222181496104E-3</v>
          </cell>
          <cell r="S14353">
            <v>40</v>
          </cell>
        </row>
        <row r="14354">
          <cell r="K14354">
            <v>-2.3856935688268423E-3</v>
          </cell>
          <cell r="S14354">
            <v>40</v>
          </cell>
        </row>
        <row r="14355">
          <cell r="K14355">
            <v>-6.6525030645139104E-3</v>
          </cell>
          <cell r="S14355">
            <v>40</v>
          </cell>
        </row>
        <row r="14356">
          <cell r="K14356">
            <v>-2.0540304003824846E-3</v>
          </cell>
          <cell r="S14356">
            <v>40</v>
          </cell>
        </row>
        <row r="14357">
          <cell r="K14357">
            <v>-0.45862545400781818</v>
          </cell>
          <cell r="S14357">
            <v>40</v>
          </cell>
        </row>
        <row r="14358">
          <cell r="K14358">
            <v>-0.14512983167403565</v>
          </cell>
          <cell r="S14358">
            <v>40</v>
          </cell>
        </row>
        <row r="14359">
          <cell r="K14359">
            <v>-0.35401106198342563</v>
          </cell>
          <cell r="S14359">
            <v>40</v>
          </cell>
        </row>
        <row r="14360">
          <cell r="K14360">
            <v>-1.6746499068385063E-3</v>
          </cell>
          <cell r="S14360">
            <v>40</v>
          </cell>
        </row>
        <row r="14361">
          <cell r="K14361">
            <v>-0.41098849867313575</v>
          </cell>
          <cell r="S14361">
            <v>40</v>
          </cell>
        </row>
        <row r="14362">
          <cell r="K14362">
            <v>-7.4513260933537981E-2</v>
          </cell>
          <cell r="S14362">
            <v>40</v>
          </cell>
        </row>
        <row r="14363">
          <cell r="K14363">
            <v>-0.35217954543218444</v>
          </cell>
          <cell r="S14363">
            <v>40</v>
          </cell>
        </row>
        <row r="14364">
          <cell r="K14364">
            <v>-6.3308942779280843E-3</v>
          </cell>
          <cell r="S14364">
            <v>40</v>
          </cell>
        </row>
        <row r="14365">
          <cell r="K14365">
            <v>-8.0528638942908085E-3</v>
          </cell>
          <cell r="S14365">
            <v>40</v>
          </cell>
        </row>
        <row r="14366">
          <cell r="K14366">
            <v>-8.2190284584962831E-2</v>
          </cell>
          <cell r="S14366">
            <v>40</v>
          </cell>
        </row>
        <row r="14367">
          <cell r="K14367">
            <v>-5.1059289772790104E-2</v>
          </cell>
          <cell r="S14367">
            <v>40</v>
          </cell>
        </row>
        <row r="14368">
          <cell r="K14368">
            <v>-3.5064276198304233E-2</v>
          </cell>
          <cell r="S14368">
            <v>40</v>
          </cell>
        </row>
        <row r="14369">
          <cell r="K14369">
            <v>-0.79610515498977463</v>
          </cell>
          <cell r="S14369">
            <v>40</v>
          </cell>
        </row>
        <row r="14370">
          <cell r="K14370">
            <v>-0.74034900784064617</v>
          </cell>
          <cell r="S14370">
            <v>40</v>
          </cell>
        </row>
        <row r="14371">
          <cell r="K14371">
            <v>-0.69745814417093477</v>
          </cell>
          <cell r="S14371">
            <v>40</v>
          </cell>
        </row>
        <row r="14372">
          <cell r="K14372">
            <v>-0.72412404598710112</v>
          </cell>
          <cell r="S14372">
            <v>40</v>
          </cell>
        </row>
        <row r="14373">
          <cell r="K14373">
            <v>-0.65684288532518331</v>
          </cell>
          <cell r="S14373">
            <v>40</v>
          </cell>
        </row>
        <row r="14374">
          <cell r="K14374">
            <v>0.2051937865155955</v>
          </cell>
          <cell r="S14374">
            <v>40</v>
          </cell>
        </row>
        <row r="14375">
          <cell r="K14375">
            <v>-1.0356625325042579</v>
          </cell>
          <cell r="S14375">
            <v>40</v>
          </cell>
        </row>
        <row r="14376">
          <cell r="K14376">
            <v>-0.62019495561459914</v>
          </cell>
          <cell r="S14376">
            <v>40</v>
          </cell>
        </row>
        <row r="14377">
          <cell r="K14377">
            <v>-3.0123007014307813E-4</v>
          </cell>
          <cell r="S14377">
            <v>40</v>
          </cell>
        </row>
        <row r="14378">
          <cell r="K14378">
            <v>7.7621562322154695E-6</v>
          </cell>
          <cell r="S14378">
            <v>40</v>
          </cell>
        </row>
        <row r="14379">
          <cell r="K14379">
            <v>-0.48633956392430411</v>
          </cell>
          <cell r="S14379">
            <v>40</v>
          </cell>
        </row>
        <row r="14380">
          <cell r="K14380">
            <v>-2.9409766777016794E-4</v>
          </cell>
          <cell r="S14380">
            <v>40</v>
          </cell>
        </row>
        <row r="14381">
          <cell r="K14381">
            <v>-2.5576021013082729E-4</v>
          </cell>
          <cell r="S14381">
            <v>40</v>
          </cell>
        </row>
        <row r="14382">
          <cell r="K14382">
            <v>-2.0984046707044621E-4</v>
          </cell>
          <cell r="S14382">
            <v>40</v>
          </cell>
        </row>
        <row r="14383">
          <cell r="K14383">
            <v>-0.11327726047921947</v>
          </cell>
          <cell r="S14383">
            <v>40</v>
          </cell>
        </row>
        <row r="14384">
          <cell r="K14384">
            <v>-1.7769535469549811E-4</v>
          </cell>
          <cell r="S14384">
            <v>40</v>
          </cell>
        </row>
        <row r="14385">
          <cell r="K14385">
            <v>-4.1359026758526561E-2</v>
          </cell>
          <cell r="S14385">
            <v>40</v>
          </cell>
        </row>
        <row r="14386">
          <cell r="K14386">
            <v>-5.9463007375935633E-4</v>
          </cell>
          <cell r="S14386">
            <v>40</v>
          </cell>
        </row>
        <row r="14387">
          <cell r="K14387">
            <v>-4.727899308176275E-4</v>
          </cell>
          <cell r="S14387">
            <v>40</v>
          </cell>
        </row>
        <row r="14388">
          <cell r="K14388">
            <v>3.0287529785051844E-2</v>
          </cell>
          <cell r="S14388">
            <v>40</v>
          </cell>
        </row>
        <row r="14389">
          <cell r="K14389">
            <v>-5.3506857819741967E-2</v>
          </cell>
          <cell r="S14389">
            <v>40</v>
          </cell>
        </row>
        <row r="14390">
          <cell r="K14390">
            <v>-1.2871794319543541</v>
          </cell>
          <cell r="S14390">
            <v>40</v>
          </cell>
        </row>
        <row r="14391">
          <cell r="K14391">
            <v>-1.3606876917998048</v>
          </cell>
          <cell r="S14391">
            <v>40</v>
          </cell>
        </row>
        <row r="14392">
          <cell r="K14392">
            <v>-1.3828450460045141</v>
          </cell>
          <cell r="S14392">
            <v>40</v>
          </cell>
        </row>
        <row r="14393">
          <cell r="K14393">
            <v>-1.274582647511364</v>
          </cell>
          <cell r="S14393">
            <v>40</v>
          </cell>
        </row>
        <row r="14394">
          <cell r="K14394">
            <v>-1.4002742196681779</v>
          </cell>
          <cell r="S14394">
            <v>40</v>
          </cell>
        </row>
        <row r="14395">
          <cell r="K14395">
            <v>-1.4621884712506226</v>
          </cell>
          <cell r="S14395">
            <v>40</v>
          </cell>
        </row>
        <row r="14396">
          <cell r="K14396">
            <v>0.52514797807856728</v>
          </cell>
          <cell r="S14396">
            <v>40</v>
          </cell>
        </row>
        <row r="14397">
          <cell r="K14397">
            <v>0.44194157651826188</v>
          </cell>
          <cell r="S14397">
            <v>40</v>
          </cell>
        </row>
        <row r="14398">
          <cell r="K14398">
            <v>0.1444698915415622</v>
          </cell>
          <cell r="S14398">
            <v>40</v>
          </cell>
        </row>
        <row r="14399">
          <cell r="K14399">
            <v>-0.86956831816360036</v>
          </cell>
          <cell r="S14399">
            <v>40</v>
          </cell>
        </row>
        <row r="14400">
          <cell r="K14400">
            <v>-0.61707234382457354</v>
          </cell>
          <cell r="S14400">
            <v>40</v>
          </cell>
        </row>
        <row r="14401">
          <cell r="K14401">
            <v>-4.4039188396894621E-2</v>
          </cell>
          <cell r="S14401">
            <v>40</v>
          </cell>
        </row>
        <row r="14402">
          <cell r="K14402">
            <v>2.9031802702895613</v>
          </cell>
          <cell r="S14402">
            <v>40</v>
          </cell>
        </row>
        <row r="14403">
          <cell r="K14403">
            <v>-0.5496131011280404</v>
          </cell>
          <cell r="S14403">
            <v>40</v>
          </cell>
        </row>
        <row r="14404">
          <cell r="K14404">
            <v>-0.22292112216762378</v>
          </cell>
          <cell r="S14404">
            <v>40</v>
          </cell>
        </row>
        <row r="14405">
          <cell r="K14405">
            <v>-0.64403233379447899</v>
          </cell>
          <cell r="S14405">
            <v>40</v>
          </cell>
        </row>
        <row r="14406">
          <cell r="K14406">
            <v>-0.21790049722054178</v>
          </cell>
          <cell r="S14406">
            <v>40</v>
          </cell>
        </row>
        <row r="14407">
          <cell r="K14407">
            <v>-0.24358088061770222</v>
          </cell>
          <cell r="S14407">
            <v>40</v>
          </cell>
        </row>
        <row r="14408">
          <cell r="K14408">
            <v>-4.8722091865770304E-4</v>
          </cell>
          <cell r="S14408">
            <v>40</v>
          </cell>
        </row>
        <row r="14409">
          <cell r="K14409">
            <v>-4.7069051236700327E-4</v>
          </cell>
          <cell r="S14409">
            <v>40</v>
          </cell>
        </row>
        <row r="14410">
          <cell r="K14410">
            <v>-4.3891448568017154E-2</v>
          </cell>
          <cell r="S14410">
            <v>40</v>
          </cell>
        </row>
        <row r="14411">
          <cell r="K14411">
            <v>-0.94359120769104177</v>
          </cell>
          <cell r="S14411">
            <v>40</v>
          </cell>
        </row>
        <row r="14412">
          <cell r="K14412">
            <v>-0.84766030674750392</v>
          </cell>
          <cell r="S14412">
            <v>40</v>
          </cell>
        </row>
        <row r="14413">
          <cell r="K14413">
            <v>-0.83214277213841104</v>
          </cell>
          <cell r="S14413">
            <v>40</v>
          </cell>
        </row>
        <row r="14414">
          <cell r="K14414">
            <v>-0.92862709877367944</v>
          </cell>
          <cell r="S14414">
            <v>40</v>
          </cell>
        </row>
        <row r="14415">
          <cell r="K14415">
            <v>-0.70867496830595234</v>
          </cell>
          <cell r="S14415">
            <v>40</v>
          </cell>
        </row>
        <row r="14416">
          <cell r="K14416">
            <v>-0.63595246750990186</v>
          </cell>
          <cell r="S14416">
            <v>40</v>
          </cell>
        </row>
        <row r="14417">
          <cell r="K14417">
            <v>-1.1654934899368126</v>
          </cell>
          <cell r="S14417">
            <v>40</v>
          </cell>
        </row>
        <row r="14418">
          <cell r="K14418">
            <v>-0.82434269691644857</v>
          </cell>
          <cell r="S14418">
            <v>40</v>
          </cell>
        </row>
        <row r="14419">
          <cell r="K14419">
            <v>0.65105672916664115</v>
          </cell>
          <cell r="S14419">
            <v>40</v>
          </cell>
        </row>
        <row r="14420">
          <cell r="K14420">
            <v>-6.1856563531682601E-4</v>
          </cell>
          <cell r="S14420">
            <v>40</v>
          </cell>
        </row>
        <row r="14421">
          <cell r="K14421">
            <v>-0.79803732683361517</v>
          </cell>
          <cell r="S14421">
            <v>40</v>
          </cell>
        </row>
        <row r="14422">
          <cell r="K14422">
            <v>-3.4659919043311296E-2</v>
          </cell>
          <cell r="S14422">
            <v>40</v>
          </cell>
        </row>
        <row r="14423">
          <cell r="K14423">
            <v>-0.95912205805460926</v>
          </cell>
          <cell r="S14423">
            <v>40</v>
          </cell>
        </row>
        <row r="14424">
          <cell r="K14424">
            <v>-0.59091881542261082</v>
          </cell>
          <cell r="S14424">
            <v>40</v>
          </cell>
        </row>
        <row r="14425">
          <cell r="K14425">
            <v>0.69362979300145067</v>
          </cell>
          <cell r="S14425">
            <v>40</v>
          </cell>
        </row>
        <row r="14426">
          <cell r="K14426">
            <v>-0.77339620303578627</v>
          </cell>
          <cell r="S14426">
            <v>40</v>
          </cell>
        </row>
        <row r="14427">
          <cell r="K14427">
            <v>5.8173241966558775</v>
          </cell>
          <cell r="S14427">
            <v>40</v>
          </cell>
        </row>
        <row r="14428">
          <cell r="K14428">
            <v>-0.11593274324347753</v>
          </cell>
          <cell r="S14428">
            <v>40</v>
          </cell>
        </row>
        <row r="14429">
          <cell r="K14429">
            <v>-1.2130616514946256E-2</v>
          </cell>
          <cell r="S14429">
            <v>40</v>
          </cell>
        </row>
        <row r="14430">
          <cell r="K14430">
            <v>-1.1630081663785246E-2</v>
          </cell>
          <cell r="S14430">
            <v>40</v>
          </cell>
        </row>
        <row r="14431">
          <cell r="K14431">
            <v>-1.2063618060929492E-2</v>
          </cell>
          <cell r="S14431">
            <v>40</v>
          </cell>
        </row>
        <row r="14432">
          <cell r="K14432">
            <v>-1.2636122039156825</v>
          </cell>
          <cell r="S14432">
            <v>40</v>
          </cell>
        </row>
        <row r="14433">
          <cell r="K14433">
            <v>-1.581362424681692</v>
          </cell>
          <cell r="S14433">
            <v>40</v>
          </cell>
        </row>
        <row r="14434">
          <cell r="K14434">
            <v>-1.579418717789244</v>
          </cell>
          <cell r="S14434">
            <v>40</v>
          </cell>
        </row>
        <row r="14435">
          <cell r="K14435">
            <v>-1.3088766351990559</v>
          </cell>
          <cell r="S14435">
            <v>40</v>
          </cell>
        </row>
        <row r="14436">
          <cell r="K14436">
            <v>-1.581866588800916</v>
          </cell>
          <cell r="S14436">
            <v>40</v>
          </cell>
        </row>
        <row r="14437">
          <cell r="K14437">
            <v>-1.8572930939133985</v>
          </cell>
          <cell r="S14437">
            <v>40</v>
          </cell>
        </row>
        <row r="14438">
          <cell r="K14438">
            <v>-0.90868097278482829</v>
          </cell>
          <cell r="S14438">
            <v>40</v>
          </cell>
        </row>
        <row r="14439">
          <cell r="K14439">
            <v>-1.1527403114374177E-2</v>
          </cell>
          <cell r="S14439">
            <v>40</v>
          </cell>
        </row>
        <row r="14440">
          <cell r="K14440">
            <v>-1.5012441775877174</v>
          </cell>
          <cell r="S14440">
            <v>40</v>
          </cell>
        </row>
        <row r="14441">
          <cell r="K14441">
            <v>1.176065539419247</v>
          </cell>
          <cell r="S14441">
            <v>40</v>
          </cell>
        </row>
        <row r="14442">
          <cell r="K14442">
            <v>-1.0704497182957693E-2</v>
          </cell>
          <cell r="S14442">
            <v>40</v>
          </cell>
        </row>
        <row r="14443">
          <cell r="K14443">
            <v>-9.4759956814716995E-3</v>
          </cell>
          <cell r="S14443">
            <v>40</v>
          </cell>
        </row>
        <row r="14444">
          <cell r="K14444">
            <v>4.3206909268802898</v>
          </cell>
          <cell r="S14444">
            <v>40</v>
          </cell>
        </row>
        <row r="14445">
          <cell r="K14445">
            <v>-9.2849519183610882E-3</v>
          </cell>
          <cell r="S14445">
            <v>40</v>
          </cell>
        </row>
        <row r="14446">
          <cell r="K14446">
            <v>-8.8259364561451225E-4</v>
          </cell>
          <cell r="S14446">
            <v>40</v>
          </cell>
        </row>
        <row r="14447">
          <cell r="K14447">
            <v>-2.8568178168369599E-4</v>
          </cell>
          <cell r="S14447">
            <v>40</v>
          </cell>
        </row>
        <row r="14448">
          <cell r="K14448">
            <v>-8.2258917177186388E-3</v>
          </cell>
          <cell r="S14448">
            <v>40</v>
          </cell>
        </row>
        <row r="14449">
          <cell r="K14449">
            <v>-5.7140835740901747E-3</v>
          </cell>
          <cell r="S14449">
            <v>40</v>
          </cell>
        </row>
        <row r="14450">
          <cell r="K14450">
            <v>0.63122598099560501</v>
          </cell>
          <cell r="S14450">
            <v>40</v>
          </cell>
        </row>
        <row r="14451">
          <cell r="K14451">
            <v>0.19711999776904893</v>
          </cell>
          <cell r="S14451">
            <v>40</v>
          </cell>
        </row>
        <row r="14452">
          <cell r="K14452">
            <v>7.8304923404399249E-2</v>
          </cell>
          <cell r="S14452">
            <v>40</v>
          </cell>
        </row>
        <row r="14453">
          <cell r="K14453">
            <v>-0.87634776697992889</v>
          </cell>
          <cell r="S14453">
            <v>40</v>
          </cell>
        </row>
        <row r="14454">
          <cell r="K14454">
            <v>-1.1061459186532048</v>
          </cell>
          <cell r="S14454">
            <v>40</v>
          </cell>
        </row>
        <row r="14455">
          <cell r="K14455">
            <v>-1.0833969679913009</v>
          </cell>
          <cell r="S14455">
            <v>40</v>
          </cell>
        </row>
        <row r="14456">
          <cell r="K14456">
            <v>-0.9043345160693026</v>
          </cell>
          <cell r="S14456">
            <v>40</v>
          </cell>
        </row>
        <row r="14457">
          <cell r="K14457">
            <v>-0.78675294813117203</v>
          </cell>
          <cell r="S14457">
            <v>40</v>
          </cell>
        </row>
        <row r="14458">
          <cell r="K14458">
            <v>1.2146026450781278</v>
          </cell>
          <cell r="S14458">
            <v>40</v>
          </cell>
        </row>
        <row r="14459">
          <cell r="K14459">
            <v>-1.1057736922220791E-3</v>
          </cell>
          <cell r="S14459">
            <v>40</v>
          </cell>
        </row>
        <row r="14460">
          <cell r="K14460">
            <v>-0.82024159042647682</v>
          </cell>
          <cell r="S14460">
            <v>40</v>
          </cell>
        </row>
        <row r="14461">
          <cell r="K14461">
            <v>0.3551951070145466</v>
          </cell>
          <cell r="S14461">
            <v>40</v>
          </cell>
        </row>
        <row r="14462">
          <cell r="K14462">
            <v>8.6303002301185803</v>
          </cell>
          <cell r="S14462">
            <v>40</v>
          </cell>
        </row>
        <row r="14463">
          <cell r="K14463">
            <v>-0.82458850650980553</v>
          </cell>
          <cell r="S14463">
            <v>40</v>
          </cell>
        </row>
        <row r="14464">
          <cell r="K14464">
            <v>-6.6533362553152886E-4</v>
          </cell>
          <cell r="S14464">
            <v>40</v>
          </cell>
        </row>
        <row r="14465">
          <cell r="K14465">
            <v>2.5113455433226681</v>
          </cell>
          <cell r="S14465">
            <v>40</v>
          </cell>
        </row>
        <row r="14466">
          <cell r="K14466">
            <v>3.2143438886599816</v>
          </cell>
          <cell r="S14466">
            <v>40</v>
          </cell>
        </row>
        <row r="14467">
          <cell r="K14467">
            <v>-0.19071521138900346</v>
          </cell>
          <cell r="S14467">
            <v>40</v>
          </cell>
        </row>
        <row r="14468">
          <cell r="K14468">
            <v>-1.0254946741418206E-3</v>
          </cell>
          <cell r="S14468">
            <v>40</v>
          </cell>
        </row>
        <row r="14469">
          <cell r="K14469">
            <v>3.9073172974210322</v>
          </cell>
          <cell r="S14469">
            <v>40</v>
          </cell>
        </row>
        <row r="14470">
          <cell r="K14470">
            <v>0.74301806403562187</v>
          </cell>
          <cell r="S14470">
            <v>40</v>
          </cell>
        </row>
        <row r="14471">
          <cell r="K14471">
            <v>-6.1842635318203071E-3</v>
          </cell>
          <cell r="S14471">
            <v>40</v>
          </cell>
        </row>
        <row r="14472">
          <cell r="K14472">
            <v>-3.3016463281252129E-3</v>
          </cell>
          <cell r="S14472">
            <v>40</v>
          </cell>
        </row>
        <row r="14473">
          <cell r="K14473">
            <v>-3.7790066432220842E-3</v>
          </cell>
          <cell r="S14473">
            <v>40</v>
          </cell>
        </row>
        <row r="14474">
          <cell r="K14474">
            <v>-0.75360159202058197</v>
          </cell>
          <cell r="S14474">
            <v>40</v>
          </cell>
        </row>
        <row r="14475">
          <cell r="K14475">
            <v>-0.7100867660165644</v>
          </cell>
          <cell r="S14475">
            <v>40</v>
          </cell>
        </row>
        <row r="14476">
          <cell r="K14476">
            <v>-0.64219244019077093</v>
          </cell>
          <cell r="S14476">
            <v>40</v>
          </cell>
        </row>
        <row r="14477">
          <cell r="K14477">
            <v>-0.68413904639256251</v>
          </cell>
          <cell r="S14477">
            <v>40</v>
          </cell>
        </row>
        <row r="14478">
          <cell r="K14478">
            <v>-0.57936417240607052</v>
          </cell>
          <cell r="S14478">
            <v>40</v>
          </cell>
        </row>
        <row r="14479">
          <cell r="K14479">
            <v>-0.49447726386189267</v>
          </cell>
          <cell r="S14479">
            <v>40</v>
          </cell>
        </row>
        <row r="14480">
          <cell r="K14480">
            <v>3.0750484136226673E-3</v>
          </cell>
          <cell r="S14480">
            <v>40</v>
          </cell>
        </row>
        <row r="14481">
          <cell r="K14481">
            <v>-0.49732499782393069</v>
          </cell>
          <cell r="S14481">
            <v>40</v>
          </cell>
        </row>
        <row r="14482">
          <cell r="K14482">
            <v>-3.5041083683945845E-3</v>
          </cell>
          <cell r="S14482">
            <v>40</v>
          </cell>
        </row>
        <row r="14483">
          <cell r="K14483">
            <v>-0.63741198085691664</v>
          </cell>
          <cell r="S14483">
            <v>40</v>
          </cell>
        </row>
        <row r="14484">
          <cell r="K14484">
            <v>-0.35680532071430815</v>
          </cell>
          <cell r="S14484">
            <v>40</v>
          </cell>
        </row>
        <row r="14485">
          <cell r="K14485">
            <v>-0.29447910449276282</v>
          </cell>
          <cell r="S14485">
            <v>40</v>
          </cell>
        </row>
        <row r="14486">
          <cell r="K14486">
            <v>-2.5672645888382057E-3</v>
          </cell>
          <cell r="S14486">
            <v>40</v>
          </cell>
        </row>
        <row r="14487">
          <cell r="K14487">
            <v>-3.0706034474690174E-3</v>
          </cell>
          <cell r="S14487">
            <v>40</v>
          </cell>
        </row>
        <row r="14488">
          <cell r="K14488">
            <v>-6.7772338855083252E-3</v>
          </cell>
          <cell r="S14488">
            <v>40</v>
          </cell>
        </row>
        <row r="14489">
          <cell r="K14489">
            <v>-2.0652082982727648E-3</v>
          </cell>
          <cell r="S14489">
            <v>40</v>
          </cell>
        </row>
        <row r="14490">
          <cell r="K14490">
            <v>-6.1253582479808277E-3</v>
          </cell>
          <cell r="S14490">
            <v>40</v>
          </cell>
        </row>
        <row r="14491">
          <cell r="K14491">
            <v>-0.40696583393059105</v>
          </cell>
          <cell r="S14491">
            <v>40</v>
          </cell>
        </row>
        <row r="14492">
          <cell r="K14492">
            <v>-6.1478681618476472E-3</v>
          </cell>
          <cell r="S14492">
            <v>40</v>
          </cell>
        </row>
        <row r="14493">
          <cell r="K14493">
            <v>-1.3239038786826296</v>
          </cell>
          <cell r="S14493">
            <v>40</v>
          </cell>
        </row>
        <row r="14494">
          <cell r="K14494">
            <v>-3.2534800155869627E-3</v>
          </cell>
          <cell r="S14494">
            <v>40</v>
          </cell>
        </row>
        <row r="14495">
          <cell r="K14495">
            <v>-1.2188903713896126</v>
          </cell>
          <cell r="S14495">
            <v>40</v>
          </cell>
        </row>
        <row r="14496">
          <cell r="K14496">
            <v>-3.7909578658500793E-3</v>
          </cell>
          <cell r="S14496">
            <v>40</v>
          </cell>
        </row>
        <row r="14497">
          <cell r="K14497">
            <v>-3.3506846414226806E-3</v>
          </cell>
          <cell r="S14497">
            <v>40</v>
          </cell>
        </row>
        <row r="14498">
          <cell r="K14498">
            <v>-0.75834502885048682</v>
          </cell>
          <cell r="S14498">
            <v>40</v>
          </cell>
        </row>
        <row r="14499">
          <cell r="K14499">
            <v>-5.9754091255560256E-2</v>
          </cell>
          <cell r="S14499">
            <v>40</v>
          </cell>
        </row>
        <row r="14500">
          <cell r="K14500">
            <v>-0.71182796370197643</v>
          </cell>
          <cell r="S14500">
            <v>40</v>
          </cell>
        </row>
        <row r="14501">
          <cell r="K14501">
            <v>3.5383554011458741E-2</v>
          </cell>
          <cell r="S14501">
            <v>40</v>
          </cell>
        </row>
        <row r="14502">
          <cell r="K14502">
            <v>-0.64665934328104169</v>
          </cell>
          <cell r="S14502">
            <v>40</v>
          </cell>
        </row>
        <row r="14503">
          <cell r="K14503">
            <v>0.24486508903831475</v>
          </cell>
          <cell r="S14503">
            <v>40</v>
          </cell>
        </row>
        <row r="14504">
          <cell r="K14504">
            <v>-0.68455834395494408</v>
          </cell>
          <cell r="S14504">
            <v>40</v>
          </cell>
        </row>
        <row r="14505">
          <cell r="K14505">
            <v>-0.19313447784729021</v>
          </cell>
          <cell r="S14505">
            <v>40</v>
          </cell>
        </row>
        <row r="14506">
          <cell r="K14506">
            <v>-0.58399329783645437</v>
          </cell>
          <cell r="S14506">
            <v>40</v>
          </cell>
        </row>
        <row r="14507">
          <cell r="K14507">
            <v>-2.8484833336684997E-3</v>
          </cell>
          <cell r="S14507">
            <v>40</v>
          </cell>
        </row>
        <row r="14508">
          <cell r="K14508">
            <v>-0.50062665730526834</v>
          </cell>
          <cell r="S14508">
            <v>40</v>
          </cell>
        </row>
        <row r="14509">
          <cell r="K14509">
            <v>0.17253606259241824</v>
          </cell>
          <cell r="S14509">
            <v>40</v>
          </cell>
        </row>
        <row r="14510">
          <cell r="K14510">
            <v>3.1632354454725858E-3</v>
          </cell>
          <cell r="S14510">
            <v>40</v>
          </cell>
        </row>
        <row r="14511">
          <cell r="K14511">
            <v>-0.40627807793802656</v>
          </cell>
          <cell r="S14511">
            <v>40</v>
          </cell>
        </row>
        <row r="14512">
          <cell r="K14512">
            <v>-0.50534647379741604</v>
          </cell>
          <cell r="S14512">
            <v>40</v>
          </cell>
        </row>
        <row r="14513">
          <cell r="K14513">
            <v>-5.1014304166470702E-2</v>
          </cell>
          <cell r="S14513">
            <v>40</v>
          </cell>
        </row>
        <row r="14514">
          <cell r="K14514">
            <v>-3.5610470772196251E-3</v>
          </cell>
          <cell r="S14514">
            <v>40</v>
          </cell>
        </row>
        <row r="14515">
          <cell r="K14515">
            <v>-1.5494360165556403E-3</v>
          </cell>
          <cell r="S14515">
            <v>40</v>
          </cell>
        </row>
        <row r="14516">
          <cell r="K14516">
            <v>-0.64983050705855638</v>
          </cell>
          <cell r="S14516">
            <v>40</v>
          </cell>
        </row>
        <row r="14517">
          <cell r="K14517">
            <v>-4.0099725238921949E-3</v>
          </cell>
          <cell r="S14517">
            <v>40</v>
          </cell>
        </row>
        <row r="14518">
          <cell r="K14518">
            <v>-3.2692017340521704E-3</v>
          </cell>
          <cell r="S14518">
            <v>40</v>
          </cell>
        </row>
        <row r="14519">
          <cell r="K14519">
            <v>-8.4002927942469323E-3</v>
          </cell>
          <cell r="S14519">
            <v>40</v>
          </cell>
        </row>
        <row r="14520">
          <cell r="K14520">
            <v>-0.28576859529456933</v>
          </cell>
          <cell r="S14520">
            <v>40</v>
          </cell>
        </row>
        <row r="14521">
          <cell r="K14521">
            <v>-8.0741397317434394E-3</v>
          </cell>
          <cell r="S14521">
            <v>40</v>
          </cell>
        </row>
        <row r="14522">
          <cell r="K14522">
            <v>-2.6631466678516944E-3</v>
          </cell>
          <cell r="S14522">
            <v>40</v>
          </cell>
        </row>
        <row r="14523">
          <cell r="K14523">
            <v>-8.228389875620374E-3</v>
          </cell>
          <cell r="S14523">
            <v>40</v>
          </cell>
        </row>
        <row r="14524">
          <cell r="K14524">
            <v>-2.9768864950200425E-3</v>
          </cell>
          <cell r="S14524">
            <v>40</v>
          </cell>
        </row>
        <row r="14525">
          <cell r="K14525">
            <v>-0.42008487831953395</v>
          </cell>
          <cell r="S14525">
            <v>40</v>
          </cell>
        </row>
        <row r="14526">
          <cell r="K14526">
            <v>-0.27918744174469301</v>
          </cell>
          <cell r="S14526">
            <v>40</v>
          </cell>
        </row>
        <row r="14527">
          <cell r="K14527">
            <v>-9.3038170303894885E-3</v>
          </cell>
          <cell r="S14527">
            <v>40</v>
          </cell>
        </row>
        <row r="14528">
          <cell r="K14528">
            <v>-2.0504294385130925E-3</v>
          </cell>
          <cell r="S14528">
            <v>40</v>
          </cell>
        </row>
        <row r="14529">
          <cell r="K14529">
            <v>-0.43502914519840019</v>
          </cell>
          <cell r="S14529">
            <v>40</v>
          </cell>
        </row>
        <row r="14530">
          <cell r="K14530">
            <v>-5.6143205378113431E-3</v>
          </cell>
          <cell r="S14530">
            <v>40</v>
          </cell>
        </row>
        <row r="14531">
          <cell r="K14531">
            <v>-0.22581187714734752</v>
          </cell>
          <cell r="S14531">
            <v>40</v>
          </cell>
        </row>
        <row r="14532">
          <cell r="K14532">
            <v>-1.1552285894678561E-2</v>
          </cell>
          <cell r="S14532">
            <v>40</v>
          </cell>
        </row>
        <row r="14533">
          <cell r="K14533">
            <v>-1.4177423940672979E-2</v>
          </cell>
          <cell r="S14533">
            <v>40</v>
          </cell>
        </row>
        <row r="14534">
          <cell r="K14534">
            <v>-6.077458999877413E-2</v>
          </cell>
          <cell r="S14534">
            <v>40</v>
          </cell>
        </row>
        <row r="14535">
          <cell r="K14535">
            <v>-3.2278653975577859E-2</v>
          </cell>
          <cell r="S14535">
            <v>40</v>
          </cell>
        </row>
        <row r="14536">
          <cell r="K14536">
            <v>-2.1792799881169157E-2</v>
          </cell>
          <cell r="S14536">
            <v>40</v>
          </cell>
        </row>
        <row r="14537">
          <cell r="K14537">
            <v>-0.76304186414101483</v>
          </cell>
          <cell r="S14537">
            <v>40</v>
          </cell>
        </row>
        <row r="14538">
          <cell r="K14538">
            <v>-0.72454039329201014</v>
          </cell>
          <cell r="S14538">
            <v>40</v>
          </cell>
        </row>
        <row r="14539">
          <cell r="K14539">
            <v>-0.6569126630282065</v>
          </cell>
          <cell r="S14539">
            <v>40</v>
          </cell>
        </row>
        <row r="14540">
          <cell r="K14540">
            <v>-0.69048643774358542</v>
          </cell>
          <cell r="S14540">
            <v>40</v>
          </cell>
        </row>
        <row r="14541">
          <cell r="K14541">
            <v>-0.60520210318255219</v>
          </cell>
          <cell r="S14541">
            <v>40</v>
          </cell>
        </row>
        <row r="14542">
          <cell r="K14542">
            <v>-0.50799122178705935</v>
          </cell>
          <cell r="S14542">
            <v>40</v>
          </cell>
        </row>
        <row r="14543">
          <cell r="K14543">
            <v>3.3439716500837255E-2</v>
          </cell>
          <cell r="S14543">
            <v>40</v>
          </cell>
        </row>
        <row r="14544">
          <cell r="K14544">
            <v>-0.52143462440805699</v>
          </cell>
          <cell r="S14544">
            <v>40</v>
          </cell>
        </row>
        <row r="14545">
          <cell r="K14545">
            <v>-3.6861187921122913E-4</v>
          </cell>
          <cell r="S14545">
            <v>40</v>
          </cell>
        </row>
        <row r="14546">
          <cell r="K14546">
            <v>2.1510369730192177E-5</v>
          </cell>
          <cell r="S14546">
            <v>40</v>
          </cell>
        </row>
        <row r="14547">
          <cell r="K14547">
            <v>-3.4014960183556574E-4</v>
          </cell>
          <cell r="S14547">
            <v>40</v>
          </cell>
        </row>
        <row r="14548">
          <cell r="K14548">
            <v>-0.27460199988582706</v>
          </cell>
          <cell r="S14548">
            <v>40</v>
          </cell>
        </row>
        <row r="14549">
          <cell r="K14549">
            <v>-2.9102140751318046E-4</v>
          </cell>
          <cell r="S14549">
            <v>40</v>
          </cell>
        </row>
        <row r="14550">
          <cell r="K14550">
            <v>-2.8817591881580962E-4</v>
          </cell>
          <cell r="S14550">
            <v>40</v>
          </cell>
        </row>
        <row r="14551">
          <cell r="K14551">
            <v>-0.2426104704721779</v>
          </cell>
          <cell r="S14551">
            <v>40</v>
          </cell>
        </row>
        <row r="14552">
          <cell r="K14552">
            <v>-2.0016325280432042E-4</v>
          </cell>
          <cell r="S14552">
            <v>40</v>
          </cell>
        </row>
        <row r="14553">
          <cell r="K14553">
            <v>-4.923880701468334E-4</v>
          </cell>
          <cell r="S14553">
            <v>40</v>
          </cell>
        </row>
        <row r="14554">
          <cell r="K14554">
            <v>-0.39444387440171225</v>
          </cell>
          <cell r="S14554">
            <v>40</v>
          </cell>
        </row>
        <row r="14555">
          <cell r="K14555">
            <v>-4.6225848774684259E-4</v>
          </cell>
          <cell r="S14555">
            <v>40</v>
          </cell>
        </row>
        <row r="14556">
          <cell r="K14556">
            <v>-5.4033959153996343E-2</v>
          </cell>
          <cell r="S14556">
            <v>40</v>
          </cell>
        </row>
        <row r="14557">
          <cell r="K14557">
            <v>-5.2084905943061199E-2</v>
          </cell>
          <cell r="S14557">
            <v>40</v>
          </cell>
        </row>
        <row r="14558">
          <cell r="K14558">
            <v>-1.2988408086907206</v>
          </cell>
          <cell r="S14558">
            <v>40</v>
          </cell>
        </row>
        <row r="14559">
          <cell r="K14559">
            <v>-1.374569059425135</v>
          </cell>
          <cell r="S14559">
            <v>40</v>
          </cell>
        </row>
        <row r="14560">
          <cell r="K14560">
            <v>-1.4028972595195364</v>
          </cell>
          <cell r="S14560">
            <v>40</v>
          </cell>
        </row>
        <row r="14561">
          <cell r="K14561">
            <v>1.2714963608793799</v>
          </cell>
          <cell r="S14561">
            <v>40</v>
          </cell>
        </row>
        <row r="14562">
          <cell r="K14562">
            <v>-1.4104524709248785</v>
          </cell>
          <cell r="S14562">
            <v>40</v>
          </cell>
        </row>
        <row r="14563">
          <cell r="K14563">
            <v>-1.5139312895135215</v>
          </cell>
          <cell r="S14563">
            <v>40</v>
          </cell>
        </row>
        <row r="14564">
          <cell r="K14564">
            <v>0.42771932034915372</v>
          </cell>
          <cell r="S14564">
            <v>40</v>
          </cell>
        </row>
        <row r="14565">
          <cell r="K14565">
            <v>0.35252306306696052</v>
          </cell>
          <cell r="S14565">
            <v>40</v>
          </cell>
        </row>
        <row r="14566">
          <cell r="K14566">
            <v>1.355844635655548</v>
          </cell>
          <cell r="S14566">
            <v>40</v>
          </cell>
        </row>
        <row r="14567">
          <cell r="K14567">
            <v>-0.84212117843623047</v>
          </cell>
          <cell r="S14567">
            <v>40</v>
          </cell>
        </row>
        <row r="14568">
          <cell r="K14568">
            <v>-9.5862856045032512E-3</v>
          </cell>
          <cell r="S14568">
            <v>40</v>
          </cell>
        </row>
        <row r="14569">
          <cell r="K14569">
            <v>-4.6389155653255819E-2</v>
          </cell>
          <cell r="S14569">
            <v>40</v>
          </cell>
        </row>
        <row r="14570">
          <cell r="K14570">
            <v>2.943592528617899</v>
          </cell>
          <cell r="S14570">
            <v>40</v>
          </cell>
        </row>
        <row r="14571">
          <cell r="K14571">
            <v>-0.37111166036922627</v>
          </cell>
          <cell r="S14571">
            <v>40</v>
          </cell>
        </row>
        <row r="14572">
          <cell r="K14572">
            <v>4.2959767383868811E-3</v>
          </cell>
          <cell r="S14572">
            <v>40</v>
          </cell>
        </row>
        <row r="14573">
          <cell r="K14573">
            <v>-0.69313698366942988</v>
          </cell>
          <cell r="S14573">
            <v>40</v>
          </cell>
        </row>
        <row r="14574">
          <cell r="K14574">
            <v>-0.34273050788756432</v>
          </cell>
          <cell r="S14574">
            <v>40</v>
          </cell>
        </row>
        <row r="14575">
          <cell r="K14575">
            <v>-5.2592741774020228E-2</v>
          </cell>
          <cell r="S14575">
            <v>36</v>
          </cell>
        </row>
        <row r="14576">
          <cell r="K14576">
            <v>-5.0441297304659348E-4</v>
          </cell>
          <cell r="S14576">
            <v>40</v>
          </cell>
        </row>
        <row r="14577">
          <cell r="K14577">
            <v>-4.6123390570750662E-2</v>
          </cell>
          <cell r="S14577">
            <v>40</v>
          </cell>
        </row>
        <row r="14578">
          <cell r="K14578">
            <v>-4.2982329337068699E-2</v>
          </cell>
          <cell r="S14578">
            <v>40</v>
          </cell>
        </row>
        <row r="14579">
          <cell r="K14579">
            <v>-0.93619924182106495</v>
          </cell>
          <cell r="S14579">
            <v>40</v>
          </cell>
        </row>
        <row r="14580">
          <cell r="K14580">
            <v>-0.83312176087445322</v>
          </cell>
          <cell r="S14580">
            <v>40</v>
          </cell>
        </row>
        <row r="14581">
          <cell r="K14581">
            <v>-0.81850099342343519</v>
          </cell>
          <cell r="S14581">
            <v>40</v>
          </cell>
        </row>
        <row r="14582">
          <cell r="K14582">
            <v>-0.89642103030023379</v>
          </cell>
          <cell r="S14582">
            <v>40</v>
          </cell>
        </row>
        <row r="14583">
          <cell r="K14583">
            <v>-0.69499936556086483</v>
          </cell>
          <cell r="S14583">
            <v>40</v>
          </cell>
        </row>
        <row r="14584">
          <cell r="K14584">
            <v>-0.58155586593008701</v>
          </cell>
          <cell r="S14584">
            <v>40</v>
          </cell>
        </row>
        <row r="14585">
          <cell r="K14585">
            <v>-1.135452041609099</v>
          </cell>
          <cell r="S14585">
            <v>40</v>
          </cell>
        </row>
        <row r="14586">
          <cell r="K14586">
            <v>-0.75987741877075488</v>
          </cell>
          <cell r="S14586">
            <v>40</v>
          </cell>
        </row>
        <row r="14587">
          <cell r="K14587">
            <v>0.58076654200750866</v>
          </cell>
          <cell r="S14587">
            <v>40</v>
          </cell>
        </row>
        <row r="14588">
          <cell r="K14588">
            <v>6.6085305320339928E-6</v>
          </cell>
          <cell r="S14588">
            <v>40</v>
          </cell>
        </row>
        <row r="14589">
          <cell r="K14589">
            <v>-4.0308591133515493E-4</v>
          </cell>
          <cell r="S14589">
            <v>40</v>
          </cell>
        </row>
        <row r="14590">
          <cell r="K14590">
            <v>-3.3398869808873063E-2</v>
          </cell>
          <cell r="S14590">
            <v>40</v>
          </cell>
        </row>
        <row r="14591">
          <cell r="K14591">
            <v>-0.93107731158634244</v>
          </cell>
          <cell r="S14591">
            <v>40</v>
          </cell>
        </row>
        <row r="14592">
          <cell r="K14592">
            <v>0.34144649673531269</v>
          </cell>
          <cell r="S14592">
            <v>40</v>
          </cell>
        </row>
        <row r="14593">
          <cell r="K14593">
            <v>1.672595941388296</v>
          </cell>
          <cell r="S14593">
            <v>40</v>
          </cell>
        </row>
        <row r="14594">
          <cell r="K14594">
            <v>-0.75549914010840691</v>
          </cell>
          <cell r="S14594">
            <v>40</v>
          </cell>
        </row>
        <row r="14595">
          <cell r="K14595">
            <v>-0.13673107082694561</v>
          </cell>
          <cell r="S14595">
            <v>40</v>
          </cell>
        </row>
        <row r="14596">
          <cell r="K14596">
            <v>-3.070235382209599E-2</v>
          </cell>
          <cell r="S14596">
            <v>37</v>
          </cell>
        </row>
        <row r="14597">
          <cell r="K14597">
            <v>-1.2057280858191579E-2</v>
          </cell>
          <cell r="S14597">
            <v>40</v>
          </cell>
        </row>
        <row r="14598">
          <cell r="K14598">
            <v>-1.1448831837432775E-2</v>
          </cell>
          <cell r="S14598">
            <v>40</v>
          </cell>
        </row>
        <row r="14599">
          <cell r="K14599">
            <v>-1.2574479002254271E-2</v>
          </cell>
          <cell r="S14599">
            <v>40</v>
          </cell>
        </row>
        <row r="14600">
          <cell r="K14600">
            <v>-1.27739750057559</v>
          </cell>
          <cell r="S14600">
            <v>40</v>
          </cell>
        </row>
        <row r="14601">
          <cell r="K14601">
            <v>-1.5099699240033446</v>
          </cell>
          <cell r="S14601">
            <v>40</v>
          </cell>
        </row>
        <row r="14602">
          <cell r="K14602">
            <v>-1.6477513688006766</v>
          </cell>
          <cell r="S14602">
            <v>40</v>
          </cell>
        </row>
        <row r="14603">
          <cell r="K14603">
            <v>-1.3142013709134419</v>
          </cell>
          <cell r="S14603">
            <v>40</v>
          </cell>
        </row>
        <row r="14604">
          <cell r="K14604">
            <v>-1.6706146525877561</v>
          </cell>
          <cell r="S14604">
            <v>40</v>
          </cell>
        </row>
        <row r="14605">
          <cell r="K14605">
            <v>-1.9391009128593231</v>
          </cell>
          <cell r="S14605">
            <v>40</v>
          </cell>
        </row>
        <row r="14606">
          <cell r="K14606">
            <v>-1.1805105437458267E-2</v>
          </cell>
          <cell r="S14606">
            <v>40</v>
          </cell>
        </row>
        <row r="14607">
          <cell r="K14607">
            <v>-1.1158493777283326E-2</v>
          </cell>
          <cell r="S14607">
            <v>40</v>
          </cell>
        </row>
        <row r="14608">
          <cell r="K14608">
            <v>-1.5886752973209484</v>
          </cell>
          <cell r="S14608">
            <v>40</v>
          </cell>
        </row>
        <row r="14609">
          <cell r="K14609">
            <v>1.3773357902468602E-4</v>
          </cell>
          <cell r="S14609">
            <v>40</v>
          </cell>
        </row>
        <row r="14610">
          <cell r="K14610">
            <v>-1.0239591966099035E-2</v>
          </cell>
          <cell r="S14610">
            <v>40</v>
          </cell>
        </row>
        <row r="14611">
          <cell r="K14611">
            <v>-0.77753071138873742</v>
          </cell>
          <cell r="S14611">
            <v>40</v>
          </cell>
        </row>
        <row r="14612">
          <cell r="K14612">
            <v>3.7998898858659285</v>
          </cell>
          <cell r="S14612">
            <v>40</v>
          </cell>
        </row>
        <row r="14613">
          <cell r="K14613">
            <v>-3.3551836416660184E-3</v>
          </cell>
          <cell r="S14613">
            <v>40</v>
          </cell>
        </row>
        <row r="14614">
          <cell r="K14614">
            <v>8.5649662963273691E-3</v>
          </cell>
          <cell r="S14614">
            <v>40</v>
          </cell>
        </row>
        <row r="14615">
          <cell r="K14615">
            <v>-0.29244776427727814</v>
          </cell>
          <cell r="S14615">
            <v>40</v>
          </cell>
        </row>
        <row r="14616">
          <cell r="K14616">
            <v>-9.9116257882430323E-4</v>
          </cell>
          <cell r="S14616">
            <v>40</v>
          </cell>
        </row>
        <row r="14617">
          <cell r="K14617">
            <v>-6.3001657283173534E-4</v>
          </cell>
          <cell r="S14617">
            <v>40</v>
          </cell>
        </row>
        <row r="14618">
          <cell r="K14618">
            <v>0.42278981582450786</v>
          </cell>
          <cell r="S14618">
            <v>40</v>
          </cell>
        </row>
        <row r="14619">
          <cell r="K14619">
            <v>0.1856884211453283</v>
          </cell>
          <cell r="S14619">
            <v>40</v>
          </cell>
        </row>
        <row r="14620">
          <cell r="K14620">
            <v>-2.1627907963339767E-2</v>
          </cell>
          <cell r="S14620">
            <v>40</v>
          </cell>
        </row>
        <row r="14621">
          <cell r="K14621">
            <v>-0.87360196349507513</v>
          </cell>
          <cell r="S14621">
            <v>40</v>
          </cell>
        </row>
        <row r="14622">
          <cell r="K14622">
            <v>1.0931072516831903</v>
          </cell>
          <cell r="S14622">
            <v>40</v>
          </cell>
        </row>
        <row r="14623">
          <cell r="K14623">
            <v>-1.1135873069347879</v>
          </cell>
          <cell r="S14623">
            <v>40</v>
          </cell>
        </row>
        <row r="14624">
          <cell r="K14624">
            <v>-0.9049314163753287</v>
          </cell>
          <cell r="S14624">
            <v>40</v>
          </cell>
        </row>
        <row r="14625">
          <cell r="K14625">
            <v>0.83545217293509066</v>
          </cell>
          <cell r="S14625">
            <v>40</v>
          </cell>
        </row>
        <row r="14626">
          <cell r="K14626">
            <v>-1.2312448420564339</v>
          </cell>
          <cell r="S14626">
            <v>40</v>
          </cell>
        </row>
        <row r="14627">
          <cell r="K14627">
            <v>-9.8796482101937751E-4</v>
          </cell>
          <cell r="S14627">
            <v>40</v>
          </cell>
        </row>
        <row r="14628">
          <cell r="K14628">
            <v>1.0968211534137831</v>
          </cell>
          <cell r="S14628">
            <v>40</v>
          </cell>
        </row>
        <row r="14629">
          <cell r="K14629">
            <v>0.21667874626802983</v>
          </cell>
          <cell r="S14629">
            <v>40</v>
          </cell>
        </row>
        <row r="14630">
          <cell r="K14630">
            <v>0.22591237373044665</v>
          </cell>
          <cell r="S14630">
            <v>40</v>
          </cell>
        </row>
        <row r="14631">
          <cell r="K14631">
            <v>-8.8100487496829748E-4</v>
          </cell>
          <cell r="S14631">
            <v>40</v>
          </cell>
        </row>
        <row r="14632">
          <cell r="K14632">
            <v>-1.6424325193913479E-2</v>
          </cell>
          <cell r="S14632">
            <v>40</v>
          </cell>
        </row>
        <row r="14633">
          <cell r="K14633">
            <v>2.6306532052034832</v>
          </cell>
          <cell r="S14633">
            <v>40</v>
          </cell>
        </row>
        <row r="14634">
          <cell r="K14634">
            <v>3.1435267029221858</v>
          </cell>
          <cell r="S14634">
            <v>40</v>
          </cell>
        </row>
        <row r="14635">
          <cell r="K14635">
            <v>-1.141884685730149E-2</v>
          </cell>
          <cell r="S14635">
            <v>40</v>
          </cell>
        </row>
        <row r="14636">
          <cell r="K14636">
            <v>-0.79071861920582565</v>
          </cell>
          <cell r="S14636">
            <v>40</v>
          </cell>
        </row>
        <row r="14637">
          <cell r="K14637">
            <v>-0.26366565306927509</v>
          </cell>
          <cell r="S14637">
            <v>40</v>
          </cell>
        </row>
        <row r="14638">
          <cell r="K14638">
            <v>8.8371514824956545</v>
          </cell>
          <cell r="S14638">
            <v>40</v>
          </cell>
        </row>
        <row r="14639">
          <cell r="K14639">
            <v>-5.7449325450562522E-3</v>
          </cell>
          <cell r="S14639">
            <v>40</v>
          </cell>
        </row>
        <row r="14640">
          <cell r="K14640">
            <v>-2.8932942755457349E-3</v>
          </cell>
          <cell r="S14640">
            <v>40</v>
          </cell>
        </row>
        <row r="14641">
          <cell r="K14641">
            <v>-2.2502779982543422E-3</v>
          </cell>
          <cell r="S14641">
            <v>40</v>
          </cell>
        </row>
        <row r="14642">
          <cell r="K14642">
            <v>-0.74925751397581486</v>
          </cell>
          <cell r="S14642">
            <v>40</v>
          </cell>
        </row>
        <row r="14643">
          <cell r="K14643">
            <v>-0.69098065153427934</v>
          </cell>
          <cell r="S14643">
            <v>40</v>
          </cell>
        </row>
        <row r="14644">
          <cell r="K14644">
            <v>-0.61829646790790582</v>
          </cell>
          <cell r="S14644">
            <v>40</v>
          </cell>
        </row>
        <row r="14645">
          <cell r="K14645">
            <v>-0.67561008135350842</v>
          </cell>
          <cell r="S14645">
            <v>40</v>
          </cell>
        </row>
        <row r="14646">
          <cell r="K14646">
            <v>-0.54465901873696643</v>
          </cell>
          <cell r="S14646">
            <v>40</v>
          </cell>
        </row>
        <row r="14647">
          <cell r="K14647">
            <v>-0.45414486376571739</v>
          </cell>
          <cell r="S14647">
            <v>40</v>
          </cell>
        </row>
        <row r="14648">
          <cell r="K14648">
            <v>-0.70507714118243803</v>
          </cell>
          <cell r="S14648">
            <v>40</v>
          </cell>
        </row>
        <row r="14649">
          <cell r="K14649">
            <v>-3.4840690043930335E-3</v>
          </cell>
          <cell r="S14649">
            <v>40</v>
          </cell>
        </row>
        <row r="14650">
          <cell r="K14650">
            <v>-3.5875560411159245E-3</v>
          </cell>
          <cell r="S14650">
            <v>40</v>
          </cell>
        </row>
        <row r="14651">
          <cell r="K14651">
            <v>-0.59476197270076525</v>
          </cell>
          <cell r="S14651">
            <v>40</v>
          </cell>
        </row>
        <row r="14652">
          <cell r="K14652">
            <v>-0.32207468927215999</v>
          </cell>
          <cell r="S14652">
            <v>40</v>
          </cell>
        </row>
        <row r="14653">
          <cell r="K14653">
            <v>-0.30014736922052943</v>
          </cell>
          <cell r="S14653">
            <v>40</v>
          </cell>
        </row>
        <row r="14654">
          <cell r="K14654">
            <v>-2.4315995467963148E-3</v>
          </cell>
          <cell r="S14654">
            <v>40</v>
          </cell>
        </row>
        <row r="14655">
          <cell r="K14655">
            <v>-0.15094577091422795</v>
          </cell>
          <cell r="S14655">
            <v>40</v>
          </cell>
        </row>
        <row r="14656">
          <cell r="K14656">
            <v>-0.39391404341975245</v>
          </cell>
          <cell r="S14656">
            <v>40</v>
          </cell>
        </row>
        <row r="14657">
          <cell r="K14657">
            <v>-2.2761304125798582E-3</v>
          </cell>
          <cell r="S14657">
            <v>40</v>
          </cell>
        </row>
        <row r="14658">
          <cell r="K14658">
            <v>-0.29091025762605971</v>
          </cell>
          <cell r="S14658">
            <v>40</v>
          </cell>
        </row>
        <row r="14659">
          <cell r="K14659">
            <v>-1.7164494062692329E-2</v>
          </cell>
          <cell r="S14659">
            <v>40</v>
          </cell>
        </row>
        <row r="14660">
          <cell r="K14660">
            <v>-5.7124584880812179E-3</v>
          </cell>
          <cell r="S14660">
            <v>40</v>
          </cell>
        </row>
        <row r="14661">
          <cell r="K14661">
            <v>-1.3102562156679161</v>
          </cell>
          <cell r="S14661">
            <v>40</v>
          </cell>
        </row>
        <row r="14662">
          <cell r="K14662">
            <v>-2.805454169324983E-3</v>
          </cell>
          <cell r="S14662">
            <v>40</v>
          </cell>
        </row>
        <row r="14663">
          <cell r="K14663">
            <v>-1.1803226171528725</v>
          </cell>
          <cell r="S14663">
            <v>40</v>
          </cell>
        </row>
        <row r="14664">
          <cell r="K14664">
            <v>-2.1078435648873239E-3</v>
          </cell>
          <cell r="S14664">
            <v>40</v>
          </cell>
        </row>
        <row r="14665">
          <cell r="K14665">
            <v>-3.2334213572051554E-3</v>
          </cell>
          <cell r="S14665">
            <v>40</v>
          </cell>
        </row>
        <row r="14666">
          <cell r="K14666">
            <v>-0.75030198140705828</v>
          </cell>
          <cell r="S14666">
            <v>40</v>
          </cell>
        </row>
        <row r="14667">
          <cell r="K14667">
            <v>1.7287457904992934E-2</v>
          </cell>
          <cell r="S14667">
            <v>40</v>
          </cell>
        </row>
        <row r="14668">
          <cell r="K14668">
            <v>-0.6940574226189522</v>
          </cell>
          <cell r="S14668">
            <v>40</v>
          </cell>
        </row>
        <row r="14669">
          <cell r="K14669">
            <v>0.13941938315199953</v>
          </cell>
          <cell r="S14669">
            <v>40</v>
          </cell>
        </row>
        <row r="14670">
          <cell r="K14670">
            <v>-0.62448920233762018</v>
          </cell>
          <cell r="S14670">
            <v>40</v>
          </cell>
        </row>
        <row r="14671">
          <cell r="K14671">
            <v>0.40526562515546627</v>
          </cell>
          <cell r="S14671">
            <v>40</v>
          </cell>
        </row>
        <row r="14672">
          <cell r="K14672">
            <v>-0.67054940223235915</v>
          </cell>
          <cell r="S14672">
            <v>40</v>
          </cell>
        </row>
        <row r="14673">
          <cell r="K14673">
            <v>-0.17509885190768507</v>
          </cell>
          <cell r="S14673">
            <v>40</v>
          </cell>
        </row>
        <row r="14674">
          <cell r="K14674">
            <v>-0.55109169775365463</v>
          </cell>
          <cell r="S14674">
            <v>40</v>
          </cell>
        </row>
        <row r="14675">
          <cell r="K14675">
            <v>6.7914199916579709E-2</v>
          </cell>
          <cell r="S14675">
            <v>40</v>
          </cell>
        </row>
        <row r="14676">
          <cell r="K14676">
            <v>-0.45872852260713726</v>
          </cell>
          <cell r="S14676">
            <v>40</v>
          </cell>
        </row>
        <row r="14677">
          <cell r="K14677">
            <v>0.2322138688417574</v>
          </cell>
          <cell r="S14677">
            <v>40</v>
          </cell>
        </row>
        <row r="14678">
          <cell r="K14678">
            <v>-0.70534321226669416</v>
          </cell>
          <cell r="S14678">
            <v>40</v>
          </cell>
        </row>
        <row r="14679">
          <cell r="K14679">
            <v>-0.33330794101194089</v>
          </cell>
          <cell r="S14679">
            <v>40</v>
          </cell>
        </row>
        <row r="14680">
          <cell r="K14680">
            <v>-3.5376373730258903E-3</v>
          </cell>
          <cell r="S14680">
            <v>40</v>
          </cell>
        </row>
        <row r="14681">
          <cell r="K14681">
            <v>-2.1878090401560461E-2</v>
          </cell>
          <cell r="S14681">
            <v>40</v>
          </cell>
        </row>
        <row r="14682">
          <cell r="K14682">
            <v>-3.6261132941181129E-3</v>
          </cell>
          <cell r="S14682">
            <v>40</v>
          </cell>
        </row>
        <row r="14683">
          <cell r="K14683">
            <v>6.4684002623820347E-2</v>
          </cell>
          <cell r="S14683">
            <v>40</v>
          </cell>
        </row>
        <row r="14684">
          <cell r="K14684">
            <v>-0.60995704985762589</v>
          </cell>
          <cell r="S14684">
            <v>40</v>
          </cell>
        </row>
        <row r="14685">
          <cell r="K14685">
            <v>-3.7986917483428259E-3</v>
          </cell>
          <cell r="S14685">
            <v>40</v>
          </cell>
        </row>
        <row r="14686">
          <cell r="K14686">
            <v>-0.32741306772907841</v>
          </cell>
          <cell r="S14686">
            <v>40</v>
          </cell>
        </row>
        <row r="14687">
          <cell r="K14687">
            <v>-8.1295724031479766E-3</v>
          </cell>
          <cell r="S14687">
            <v>40</v>
          </cell>
        </row>
        <row r="14688">
          <cell r="K14688">
            <v>-0.29667481827938308</v>
          </cell>
          <cell r="S14688">
            <v>40</v>
          </cell>
        </row>
        <row r="14689">
          <cell r="K14689">
            <v>-8.5837107571680379E-3</v>
          </cell>
          <cell r="S14689">
            <v>40</v>
          </cell>
        </row>
        <row r="14690">
          <cell r="K14690">
            <v>-2.5541431749736485E-3</v>
          </cell>
          <cell r="S14690">
            <v>40</v>
          </cell>
        </row>
        <row r="14691">
          <cell r="K14691">
            <v>1.4392292628995758</v>
          </cell>
          <cell r="S14691">
            <v>40</v>
          </cell>
        </row>
        <row r="14692">
          <cell r="K14692">
            <v>-0.12538260803581613</v>
          </cell>
          <cell r="S14692">
            <v>40</v>
          </cell>
        </row>
        <row r="14693">
          <cell r="K14693">
            <v>-0.32888181074639111</v>
          </cell>
          <cell r="S14693">
            <v>40</v>
          </cell>
        </row>
        <row r="14694">
          <cell r="K14694">
            <v>-0.44604731409152082</v>
          </cell>
          <cell r="S14694">
            <v>40</v>
          </cell>
        </row>
        <row r="14695">
          <cell r="K14695">
            <v>-8.2835464762685898E-2</v>
          </cell>
          <cell r="S14695">
            <v>40</v>
          </cell>
        </row>
        <row r="14696">
          <cell r="K14696">
            <v>-2.1959449780792921E-3</v>
          </cell>
          <cell r="S14696">
            <v>40</v>
          </cell>
        </row>
        <row r="14697">
          <cell r="K14697">
            <v>-0.41672970562727768</v>
          </cell>
          <cell r="S14697">
            <v>40</v>
          </cell>
        </row>
        <row r="14698">
          <cell r="K14698">
            <v>-8.0367269689737321E-3</v>
          </cell>
          <cell r="S14698">
            <v>40</v>
          </cell>
        </row>
        <row r="14699">
          <cell r="K14699">
            <v>-1.0521065586174468E-2</v>
          </cell>
          <cell r="S14699">
            <v>40</v>
          </cell>
        </row>
        <row r="14700">
          <cell r="K14700">
            <v>-2.023553361860848E-2</v>
          </cell>
          <cell r="S14700">
            <v>40</v>
          </cell>
        </row>
        <row r="14701">
          <cell r="K14701">
            <v>-0.44557824745415364</v>
          </cell>
          <cell r="S14701">
            <v>40</v>
          </cell>
        </row>
        <row r="14702">
          <cell r="K14702">
            <v>-5.6412692247182594E-2</v>
          </cell>
          <cell r="S14702">
            <v>40</v>
          </cell>
        </row>
        <row r="14703">
          <cell r="K14703">
            <v>-2.7206591318462613E-2</v>
          </cell>
          <cell r="S14703">
            <v>40</v>
          </cell>
        </row>
        <row r="14704">
          <cell r="K14704">
            <v>-1.9402711223082052E-2</v>
          </cell>
          <cell r="S14704">
            <v>40</v>
          </cell>
        </row>
        <row r="14705">
          <cell r="K14705">
            <v>-0.76134690211050571</v>
          </cell>
          <cell r="S14705">
            <v>40</v>
          </cell>
        </row>
        <row r="14706">
          <cell r="K14706">
            <v>-0.70806956385445163</v>
          </cell>
          <cell r="S14706">
            <v>40</v>
          </cell>
        </row>
        <row r="14707">
          <cell r="K14707">
            <v>-0.63977500511298546</v>
          </cell>
          <cell r="S14707">
            <v>40</v>
          </cell>
        </row>
        <row r="14708">
          <cell r="K14708">
            <v>-0.68781940143684517</v>
          </cell>
          <cell r="S14708">
            <v>40</v>
          </cell>
        </row>
        <row r="14709">
          <cell r="K14709">
            <v>-0.56518873893388222</v>
          </cell>
          <cell r="S14709">
            <v>40</v>
          </cell>
        </row>
        <row r="14710">
          <cell r="K14710">
            <v>-0.47334058157780862</v>
          </cell>
          <cell r="S14710">
            <v>40</v>
          </cell>
        </row>
        <row r="14711">
          <cell r="K14711">
            <v>-0.71568458521574974</v>
          </cell>
          <cell r="S14711">
            <v>40</v>
          </cell>
        </row>
        <row r="14712">
          <cell r="K14712">
            <v>-3.6783436953586121E-4</v>
          </cell>
          <cell r="S14712">
            <v>40</v>
          </cell>
        </row>
        <row r="14713">
          <cell r="K14713">
            <v>-3.7446634197827692E-4</v>
          </cell>
          <cell r="S14713">
            <v>40</v>
          </cell>
        </row>
        <row r="14714">
          <cell r="K14714">
            <v>-0.63780572787778289</v>
          </cell>
          <cell r="S14714">
            <v>40</v>
          </cell>
        </row>
        <row r="14715">
          <cell r="K14715">
            <v>-0.32377047814174459</v>
          </cell>
          <cell r="S14715">
            <v>40</v>
          </cell>
        </row>
        <row r="14716">
          <cell r="K14716">
            <v>-0.27413455425935745</v>
          </cell>
          <cell r="S14716">
            <v>40</v>
          </cell>
        </row>
        <row r="14717">
          <cell r="K14717">
            <v>-2.8597526474361906E-4</v>
          </cell>
          <cell r="S14717">
            <v>40</v>
          </cell>
        </row>
        <row r="14718">
          <cell r="K14718">
            <v>-0.11322543085375159</v>
          </cell>
          <cell r="S14718">
            <v>40</v>
          </cell>
        </row>
        <row r="14719">
          <cell r="K14719">
            <v>-0.45059593708785184</v>
          </cell>
          <cell r="S14719">
            <v>40</v>
          </cell>
        </row>
        <row r="14720">
          <cell r="K14720">
            <v>-2.1529097998608987E-4</v>
          </cell>
          <cell r="S14720">
            <v>40</v>
          </cell>
        </row>
        <row r="14721">
          <cell r="K14721">
            <v>-0.28611352719383654</v>
          </cell>
          <cell r="S14721">
            <v>40</v>
          </cell>
        </row>
        <row r="14722">
          <cell r="K14722">
            <v>-1.3704253805209095E-3</v>
          </cell>
          <cell r="S14722">
            <v>40</v>
          </cell>
        </row>
        <row r="14723">
          <cell r="K14723">
            <v>0.18828406644711237</v>
          </cell>
          <cell r="S14723">
            <v>40</v>
          </cell>
        </row>
        <row r="14724">
          <cell r="K14724">
            <v>0.11041402121303652</v>
          </cell>
          <cell r="S14724">
            <v>40</v>
          </cell>
        </row>
        <row r="14725">
          <cell r="K14725">
            <v>-6.7139304156015003E-2</v>
          </cell>
          <cell r="S14725">
            <v>40</v>
          </cell>
        </row>
        <row r="14726">
          <cell r="K14726">
            <v>5.9995131258153199E-4</v>
          </cell>
          <cell r="S14726">
            <v>40</v>
          </cell>
        </row>
        <row r="14727">
          <cell r="K14727">
            <v>-1.3739382212430558</v>
          </cell>
          <cell r="S14727">
            <v>40</v>
          </cell>
        </row>
        <row r="14728">
          <cell r="K14728">
            <v>-1.4075714638925161</v>
          </cell>
          <cell r="S14728">
            <v>40</v>
          </cell>
        </row>
        <row r="14729">
          <cell r="K14729">
            <v>0.27133172720204735</v>
          </cell>
          <cell r="S14729">
            <v>40</v>
          </cell>
        </row>
        <row r="14730">
          <cell r="K14730">
            <v>7.6326061453844854E-4</v>
          </cell>
          <cell r="S14730">
            <v>40</v>
          </cell>
        </row>
        <row r="14731">
          <cell r="K14731">
            <v>0.81435157119414525</v>
          </cell>
          <cell r="S14731">
            <v>40</v>
          </cell>
        </row>
        <row r="14732">
          <cell r="K14732">
            <v>-1.0009226000919105</v>
          </cell>
          <cell r="S14732">
            <v>40</v>
          </cell>
        </row>
        <row r="14733">
          <cell r="K14733">
            <v>0.74500985203841263</v>
          </cell>
          <cell r="S14733">
            <v>40</v>
          </cell>
        </row>
        <row r="14734">
          <cell r="K14734">
            <v>-0.66011803516568135</v>
          </cell>
          <cell r="S14734">
            <v>40</v>
          </cell>
        </row>
        <row r="14735">
          <cell r="K14735">
            <v>-0.95496051703494389</v>
          </cell>
          <cell r="S14735">
            <v>40</v>
          </cell>
        </row>
        <row r="14736">
          <cell r="K14736">
            <v>-0.33549811750259584</v>
          </cell>
          <cell r="S14736">
            <v>40</v>
          </cell>
        </row>
        <row r="14737">
          <cell r="K14737">
            <v>-5.2273500988349701E-2</v>
          </cell>
          <cell r="S14737">
            <v>40</v>
          </cell>
        </row>
        <row r="14738">
          <cell r="K14738">
            <v>172.5056727848214</v>
          </cell>
          <cell r="S14738">
            <v>40</v>
          </cell>
        </row>
        <row r="14739">
          <cell r="K14739">
            <v>40.977203686482312</v>
          </cell>
          <cell r="S14739">
            <v>40</v>
          </cell>
        </row>
        <row r="14740">
          <cell r="K14740">
            <v>0.59947964098684847</v>
          </cell>
          <cell r="S14740">
            <v>40</v>
          </cell>
        </row>
        <row r="14741">
          <cell r="K14741">
            <v>-0.81905670090745653</v>
          </cell>
          <cell r="S14741">
            <v>40</v>
          </cell>
        </row>
        <row r="14742">
          <cell r="K14742">
            <v>-0.27844789300713729</v>
          </cell>
          <cell r="S14742">
            <v>40</v>
          </cell>
        </row>
        <row r="14743">
          <cell r="K14743">
            <v>-0.18499525042049986</v>
          </cell>
          <cell r="S14743">
            <v>35</v>
          </cell>
        </row>
        <row r="14744">
          <cell r="K14744">
            <v>0.17824034711818437</v>
          </cell>
          <cell r="S14744">
            <v>40</v>
          </cell>
        </row>
        <row r="14745">
          <cell r="K14745">
            <v>-1.1597560954642729E-2</v>
          </cell>
          <cell r="S14745">
            <v>40</v>
          </cell>
        </row>
        <row r="14746">
          <cell r="K14746">
            <v>-6.0006014629025245E-2</v>
          </cell>
          <cell r="S14746">
            <v>40</v>
          </cell>
        </row>
        <row r="14747">
          <cell r="K14747">
            <v>-0.92497574478521372</v>
          </cell>
          <cell r="S14747">
            <v>40</v>
          </cell>
        </row>
        <row r="14748">
          <cell r="K14748">
            <v>-0.86879180146544976</v>
          </cell>
          <cell r="S14748">
            <v>40</v>
          </cell>
        </row>
        <row r="14749">
          <cell r="K14749">
            <v>0.53468884093867453</v>
          </cell>
          <cell r="S14749">
            <v>40</v>
          </cell>
        </row>
        <row r="14750">
          <cell r="K14750">
            <v>-0.91798739734214763</v>
          </cell>
          <cell r="S14750">
            <v>40</v>
          </cell>
        </row>
        <row r="14751">
          <cell r="K14751">
            <v>-0.73719360651936205</v>
          </cell>
          <cell r="S14751">
            <v>40</v>
          </cell>
        </row>
        <row r="14752">
          <cell r="K14752">
            <v>0.37576592808996834</v>
          </cell>
          <cell r="S14752">
            <v>40</v>
          </cell>
        </row>
        <row r="14753">
          <cell r="K14753">
            <v>14.694971236558255</v>
          </cell>
          <cell r="S14753">
            <v>40</v>
          </cell>
        </row>
        <row r="14754">
          <cell r="K14754">
            <v>4.7992555106223385E-4</v>
          </cell>
          <cell r="S14754">
            <v>40</v>
          </cell>
        </row>
        <row r="14755">
          <cell r="K14755">
            <v>-0.4644103030386823</v>
          </cell>
          <cell r="S14755">
            <v>40</v>
          </cell>
        </row>
        <row r="14756">
          <cell r="K14756">
            <v>-1.0621262057627852</v>
          </cell>
          <cell r="S14756">
            <v>40</v>
          </cell>
        </row>
        <row r="14757">
          <cell r="K14757">
            <v>1.5758993702213773E-5</v>
          </cell>
          <cell r="S14757">
            <v>40</v>
          </cell>
        </row>
        <row r="14758">
          <cell r="K14758">
            <v>1.663288205800558</v>
          </cell>
          <cell r="S14758">
            <v>40</v>
          </cell>
        </row>
        <row r="14759">
          <cell r="K14759">
            <v>-1.034220102630937</v>
          </cell>
          <cell r="S14759">
            <v>40</v>
          </cell>
        </row>
        <row r="14760">
          <cell r="K14760">
            <v>-0.21746383676555803</v>
          </cell>
          <cell r="S14760">
            <v>40</v>
          </cell>
        </row>
        <row r="14761">
          <cell r="K14761">
            <v>-0.19952531913777791</v>
          </cell>
          <cell r="S14761">
            <v>40</v>
          </cell>
        </row>
        <row r="14762">
          <cell r="K14762">
            <v>-0.97496218245041821</v>
          </cell>
          <cell r="S14762">
            <v>40</v>
          </cell>
        </row>
        <row r="14763">
          <cell r="K14763">
            <v>-0.19847778990807666</v>
          </cell>
          <cell r="S14763">
            <v>40</v>
          </cell>
        </row>
        <row r="14764">
          <cell r="K14764">
            <v>-6.193390654053154E-2</v>
          </cell>
          <cell r="S14764">
            <v>36</v>
          </cell>
        </row>
        <row r="14765">
          <cell r="K14765">
            <v>-1.0611757419110912</v>
          </cell>
          <cell r="S14765">
            <v>40</v>
          </cell>
        </row>
        <row r="14766">
          <cell r="K14766">
            <v>-1.5215378385008945E-2</v>
          </cell>
          <cell r="S14766">
            <v>40</v>
          </cell>
        </row>
        <row r="14767">
          <cell r="K14767">
            <v>-1.6157347869965574E-2</v>
          </cell>
          <cell r="S14767">
            <v>40</v>
          </cell>
        </row>
        <row r="14768">
          <cell r="K14768">
            <v>-1.2426924500267746</v>
          </cell>
          <cell r="S14768">
            <v>40</v>
          </cell>
        </row>
        <row r="14769">
          <cell r="K14769">
            <v>-1.4813748246041867</v>
          </cell>
          <cell r="S14769">
            <v>40</v>
          </cell>
        </row>
        <row r="14770">
          <cell r="K14770">
            <v>-1.5539747729621096</v>
          </cell>
          <cell r="S14770">
            <v>40</v>
          </cell>
        </row>
        <row r="14771">
          <cell r="K14771">
            <v>-1.249863086145756</v>
          </cell>
          <cell r="S14771">
            <v>40</v>
          </cell>
        </row>
        <row r="14772">
          <cell r="K14772">
            <v>-1.6503377397887251</v>
          </cell>
          <cell r="S14772">
            <v>40</v>
          </cell>
        </row>
        <row r="14773">
          <cell r="K14773">
            <v>-1.9018145127133248</v>
          </cell>
          <cell r="S14773">
            <v>40</v>
          </cell>
        </row>
        <row r="14774">
          <cell r="K14774">
            <v>-1.2639506879197582E-4</v>
          </cell>
          <cell r="S14774">
            <v>40</v>
          </cell>
        </row>
        <row r="14775">
          <cell r="K14775">
            <v>-1.6036723644822844E-2</v>
          </cell>
          <cell r="S14775">
            <v>40</v>
          </cell>
        </row>
        <row r="14776">
          <cell r="K14776">
            <v>-1.6530896312954777</v>
          </cell>
          <cell r="S14776">
            <v>40</v>
          </cell>
        </row>
        <row r="14777">
          <cell r="K14777">
            <v>-0.81564264211217219</v>
          </cell>
          <cell r="S14777">
            <v>40</v>
          </cell>
        </row>
        <row r="14778">
          <cell r="K14778">
            <v>-1.45434651266596E-2</v>
          </cell>
          <cell r="S14778">
            <v>40</v>
          </cell>
        </row>
        <row r="14779">
          <cell r="K14779">
            <v>-1.1128851322671596E-2</v>
          </cell>
          <cell r="S14779">
            <v>40</v>
          </cell>
        </row>
        <row r="14780">
          <cell r="K14780">
            <v>4.1935434363593505</v>
          </cell>
          <cell r="S14780">
            <v>40</v>
          </cell>
        </row>
        <row r="14781">
          <cell r="K14781">
            <v>-7.6255892505563867E-3</v>
          </cell>
          <cell r="S14781">
            <v>40</v>
          </cell>
        </row>
        <row r="14782">
          <cell r="K14782">
            <v>4.1927337791031732E-3</v>
          </cell>
          <cell r="S14782">
            <v>40</v>
          </cell>
        </row>
        <row r="14783">
          <cell r="K14783">
            <v>3.0738206901375498</v>
          </cell>
          <cell r="S14783">
            <v>40</v>
          </cell>
        </row>
        <row r="14784">
          <cell r="K14784">
            <v>-9.6044089315239986E-3</v>
          </cell>
          <cell r="S14784">
            <v>40</v>
          </cell>
        </row>
        <row r="14785">
          <cell r="K14785">
            <v>1.2325631779853718E-2</v>
          </cell>
          <cell r="S14785">
            <v>38</v>
          </cell>
        </row>
        <row r="14786">
          <cell r="K14786">
            <v>-1.0120626533771526</v>
          </cell>
          <cell r="S14786">
            <v>40</v>
          </cell>
        </row>
        <row r="14787">
          <cell r="K14787">
            <v>-7.1127050160120031E-4</v>
          </cell>
          <cell r="S14787">
            <v>40</v>
          </cell>
        </row>
        <row r="14788">
          <cell r="K14788">
            <v>-2.635805166979498E-2</v>
          </cell>
          <cell r="S14788">
            <v>40</v>
          </cell>
        </row>
        <row r="14789">
          <cell r="K14789">
            <v>-0.853421767500119</v>
          </cell>
          <cell r="S14789">
            <v>40</v>
          </cell>
        </row>
        <row r="14790">
          <cell r="K14790">
            <v>1.3041526498986917</v>
          </cell>
          <cell r="S14790">
            <v>40</v>
          </cell>
        </row>
        <row r="14791">
          <cell r="K14791">
            <v>-1.1786643118666953</v>
          </cell>
          <cell r="S14791">
            <v>40</v>
          </cell>
        </row>
        <row r="14792">
          <cell r="K14792">
            <v>-0.89481793533344423</v>
          </cell>
          <cell r="S14792">
            <v>40</v>
          </cell>
        </row>
        <row r="14793">
          <cell r="K14793">
            <v>6.3175272853515784E-4</v>
          </cell>
          <cell r="S14793">
            <v>40</v>
          </cell>
        </row>
        <row r="14794">
          <cell r="K14794">
            <v>-1.3129766109364436</v>
          </cell>
          <cell r="S14794">
            <v>40</v>
          </cell>
        </row>
        <row r="14795">
          <cell r="K14795">
            <v>-4.6201080729598712E-4</v>
          </cell>
          <cell r="S14795">
            <v>40</v>
          </cell>
        </row>
        <row r="14796">
          <cell r="K14796">
            <v>-0.78634045197957081</v>
          </cell>
          <cell r="S14796">
            <v>40</v>
          </cell>
        </row>
        <row r="14797">
          <cell r="K14797">
            <v>1.2685735542622616</v>
          </cell>
          <cell r="S14797">
            <v>40</v>
          </cell>
        </row>
        <row r="14798">
          <cell r="K14798">
            <v>0.50378980404554263</v>
          </cell>
          <cell r="S14798">
            <v>40</v>
          </cell>
        </row>
        <row r="14799">
          <cell r="K14799">
            <v>-0.79256228837180331</v>
          </cell>
          <cell r="S14799">
            <v>40</v>
          </cell>
        </row>
        <row r="14800">
          <cell r="K14800">
            <v>-2.5899675825149068E-2</v>
          </cell>
          <cell r="S14800">
            <v>40</v>
          </cell>
        </row>
        <row r="14801">
          <cell r="K14801">
            <v>-0.34436602097026214</v>
          </cell>
          <cell r="S14801">
            <v>40</v>
          </cell>
        </row>
        <row r="14802">
          <cell r="K14802">
            <v>-0.63570215773647476</v>
          </cell>
          <cell r="S14802">
            <v>40</v>
          </cell>
        </row>
        <row r="14803">
          <cell r="K14803">
            <v>-0.15706220719767988</v>
          </cell>
          <cell r="S14803">
            <v>40</v>
          </cell>
        </row>
        <row r="14804">
          <cell r="K14804">
            <v>0.34587209880393355</v>
          </cell>
          <cell r="S14804">
            <v>40</v>
          </cell>
        </row>
        <row r="14805">
          <cell r="K14805">
            <v>-1.4954532951741286E-2</v>
          </cell>
          <cell r="S14805">
            <v>40</v>
          </cell>
        </row>
        <row r="14806">
          <cell r="K14806">
            <v>-2.7486834792050316E-3</v>
          </cell>
          <cell r="S14806">
            <v>38</v>
          </cell>
        </row>
        <row r="14807">
          <cell r="K14807">
            <v>-4.973117397368631E-3</v>
          </cell>
          <cell r="S14807">
            <v>40</v>
          </cell>
        </row>
        <row r="14808">
          <cell r="K14808">
            <v>-2.4501450998200901E-3</v>
          </cell>
          <cell r="S14808">
            <v>40</v>
          </cell>
        </row>
        <row r="14809">
          <cell r="K14809">
            <v>-1.8275816716801421E-3</v>
          </cell>
          <cell r="S14809">
            <v>40</v>
          </cell>
        </row>
        <row r="14810">
          <cell r="K14810">
            <v>-0.88572045247951681</v>
          </cell>
          <cell r="S14810">
            <v>40</v>
          </cell>
        </row>
        <row r="14811">
          <cell r="K14811">
            <v>1.1885920001124324E-2</v>
          </cell>
          <cell r="S14811">
            <v>40</v>
          </cell>
        </row>
        <row r="14812">
          <cell r="K14812">
            <v>-1.4234765209844653</v>
          </cell>
          <cell r="S14812">
            <v>40</v>
          </cell>
        </row>
        <row r="14813">
          <cell r="K14813">
            <v>-0.81119031286192467</v>
          </cell>
          <cell r="S14813">
            <v>40</v>
          </cell>
        </row>
        <row r="14814">
          <cell r="K14814">
            <v>-0.65746435902618494</v>
          </cell>
          <cell r="S14814">
            <v>40</v>
          </cell>
        </row>
        <row r="14815">
          <cell r="K14815">
            <v>0.46080682556260372</v>
          </cell>
          <cell r="S14815">
            <v>40</v>
          </cell>
        </row>
        <row r="14816">
          <cell r="K14816">
            <v>-1.2264024554960453</v>
          </cell>
          <cell r="S14816">
            <v>40</v>
          </cell>
        </row>
        <row r="14817">
          <cell r="K14817">
            <v>-4.4714788148810646E-3</v>
          </cell>
          <cell r="S14817">
            <v>40</v>
          </cell>
        </row>
        <row r="14818">
          <cell r="K14818">
            <v>-4.5601539648103071E-3</v>
          </cell>
          <cell r="S14818">
            <v>40</v>
          </cell>
        </row>
        <row r="14819">
          <cell r="K14819">
            <v>-0.70737143067213504</v>
          </cell>
          <cell r="S14819">
            <v>40</v>
          </cell>
        </row>
        <row r="14820">
          <cell r="K14820">
            <v>-4.3941425104168045E-3</v>
          </cell>
          <cell r="S14820">
            <v>40</v>
          </cell>
        </row>
        <row r="14821">
          <cell r="K14821">
            <v>-0.38268026233454949</v>
          </cell>
          <cell r="S14821">
            <v>40</v>
          </cell>
        </row>
        <row r="14822">
          <cell r="K14822">
            <v>-3.7899894421582151E-3</v>
          </cell>
          <cell r="S14822">
            <v>40</v>
          </cell>
        </row>
        <row r="14823">
          <cell r="K14823">
            <v>-4.483862098997018E-3</v>
          </cell>
          <cell r="S14823">
            <v>40</v>
          </cell>
        </row>
        <row r="14824">
          <cell r="K14824">
            <v>-9.548021909922131E-3</v>
          </cell>
          <cell r="S14824">
            <v>40</v>
          </cell>
        </row>
        <row r="14825">
          <cell r="K14825">
            <v>-2.7164334059445439E-3</v>
          </cell>
          <cell r="S14825">
            <v>40</v>
          </cell>
        </row>
        <row r="14826">
          <cell r="K14826">
            <v>-8.4101572828878257E-3</v>
          </cell>
          <cell r="S14826">
            <v>40</v>
          </cell>
        </row>
        <row r="14827">
          <cell r="K14827">
            <v>-1.2314134862466374E-2</v>
          </cell>
          <cell r="S14827">
            <v>40</v>
          </cell>
        </row>
        <row r="14828">
          <cell r="K14828">
            <v>-4.912607220676185E-3</v>
          </cell>
          <cell r="S14828">
            <v>40</v>
          </cell>
        </row>
        <row r="14829">
          <cell r="K14829">
            <v>-1.2930920916687842</v>
          </cell>
          <cell r="S14829">
            <v>40</v>
          </cell>
        </row>
        <row r="14830">
          <cell r="K14830">
            <v>-2.3805418147331606E-3</v>
          </cell>
          <cell r="S14830">
            <v>40</v>
          </cell>
        </row>
        <row r="14831">
          <cell r="K14831">
            <v>-1.1823993733269216</v>
          </cell>
          <cell r="S14831">
            <v>40</v>
          </cell>
        </row>
        <row r="14832">
          <cell r="K14832">
            <v>-1.7429137438068419E-3</v>
          </cell>
          <cell r="S14832">
            <v>40</v>
          </cell>
        </row>
        <row r="14833">
          <cell r="K14833">
            <v>-2.4854729928248881E-3</v>
          </cell>
          <cell r="S14833">
            <v>40</v>
          </cell>
        </row>
        <row r="14834">
          <cell r="K14834">
            <v>-0.88821776732551161</v>
          </cell>
          <cell r="S14834">
            <v>40</v>
          </cell>
        </row>
        <row r="14835">
          <cell r="K14835">
            <v>6.6388772913517982E-2</v>
          </cell>
          <cell r="S14835">
            <v>40</v>
          </cell>
        </row>
        <row r="14836">
          <cell r="K14836">
            <v>1.1546843137231267E-2</v>
          </cell>
          <cell r="S14836">
            <v>40</v>
          </cell>
        </row>
        <row r="14837">
          <cell r="K14837">
            <v>0.17908017135875065</v>
          </cell>
          <cell r="S14837">
            <v>40</v>
          </cell>
        </row>
        <row r="14838">
          <cell r="K14838">
            <v>-1.4188856791459632</v>
          </cell>
          <cell r="S14838">
            <v>40</v>
          </cell>
        </row>
        <row r="14839">
          <cell r="K14839">
            <v>0.2896003179506792</v>
          </cell>
          <cell r="S14839">
            <v>40</v>
          </cell>
        </row>
        <row r="14840">
          <cell r="K14840">
            <v>-0.81576445206114556</v>
          </cell>
          <cell r="S14840">
            <v>40</v>
          </cell>
        </row>
        <row r="14841">
          <cell r="K14841">
            <v>-0.11703686663756911</v>
          </cell>
          <cell r="S14841">
            <v>40</v>
          </cell>
        </row>
        <row r="14842">
          <cell r="K14842">
            <v>-0.66086514451762368</v>
          </cell>
          <cell r="S14842">
            <v>40</v>
          </cell>
        </row>
        <row r="14843">
          <cell r="K14843">
            <v>0.13171774085237692</v>
          </cell>
          <cell r="S14843">
            <v>40</v>
          </cell>
        </row>
        <row r="14844">
          <cell r="K14844">
            <v>0.46402595387389434</v>
          </cell>
          <cell r="S14844">
            <v>40</v>
          </cell>
        </row>
        <row r="14845">
          <cell r="K14845">
            <v>0.22760853236608422</v>
          </cell>
          <cell r="S14845">
            <v>40</v>
          </cell>
        </row>
        <row r="14846">
          <cell r="K14846">
            <v>-1.2296596658373202</v>
          </cell>
          <cell r="S14846">
            <v>40</v>
          </cell>
        </row>
        <row r="14847">
          <cell r="K14847">
            <v>-0.30893202514543422</v>
          </cell>
          <cell r="S14847">
            <v>40</v>
          </cell>
        </row>
        <row r="14848">
          <cell r="K14848">
            <v>-4.5487598635682597E-3</v>
          </cell>
          <cell r="S14848">
            <v>40</v>
          </cell>
        </row>
        <row r="14849">
          <cell r="K14849">
            <v>-1.6858070559668193E-2</v>
          </cell>
          <cell r="S14849">
            <v>40</v>
          </cell>
        </row>
        <row r="14850">
          <cell r="K14850">
            <v>-4.6276111079979919E-3</v>
          </cell>
          <cell r="S14850">
            <v>40</v>
          </cell>
        </row>
        <row r="14851">
          <cell r="K14851">
            <v>0.10750091429844896</v>
          </cell>
          <cell r="S14851">
            <v>40</v>
          </cell>
        </row>
        <row r="14852">
          <cell r="K14852">
            <v>-0.72132598868933429</v>
          </cell>
          <cell r="S14852">
            <v>40</v>
          </cell>
        </row>
        <row r="14853">
          <cell r="K14853">
            <v>-3.5958626652363075E-3</v>
          </cell>
          <cell r="S14853">
            <v>40</v>
          </cell>
        </row>
        <row r="14854">
          <cell r="K14854">
            <v>-4.5226300367235015E-3</v>
          </cell>
          <cell r="S14854">
            <v>40</v>
          </cell>
        </row>
        <row r="14855">
          <cell r="K14855">
            <v>-1.0766070512820225E-2</v>
          </cell>
          <cell r="S14855">
            <v>40</v>
          </cell>
        </row>
        <row r="14856">
          <cell r="K14856">
            <v>-0.37512744645246227</v>
          </cell>
          <cell r="S14856">
            <v>40</v>
          </cell>
        </row>
        <row r="14857">
          <cell r="K14857">
            <v>-1.1455757113973281E-2</v>
          </cell>
          <cell r="S14857">
            <v>40</v>
          </cell>
        </row>
        <row r="14858">
          <cell r="K14858">
            <v>-3.8956586102593649E-3</v>
          </cell>
          <cell r="S14858">
            <v>40</v>
          </cell>
        </row>
        <row r="14859">
          <cell r="K14859">
            <v>-1.075833546962926E-2</v>
          </cell>
          <cell r="S14859">
            <v>40</v>
          </cell>
        </row>
        <row r="14860">
          <cell r="K14860">
            <v>-0.12829550439628473</v>
          </cell>
          <cell r="S14860">
            <v>40</v>
          </cell>
        </row>
        <row r="14861">
          <cell r="K14861">
            <v>-0.43782154630736975</v>
          </cell>
          <cell r="S14861">
            <v>40</v>
          </cell>
        </row>
        <row r="14862">
          <cell r="K14862">
            <v>-9.3155577391245206E-3</v>
          </cell>
          <cell r="S14862">
            <v>40</v>
          </cell>
        </row>
        <row r="14863">
          <cell r="K14863">
            <v>-1.3697659801167994E-2</v>
          </cell>
          <cell r="S14863">
            <v>40</v>
          </cell>
        </row>
        <row r="14864">
          <cell r="K14864">
            <v>-2.8088994404173338E-3</v>
          </cell>
          <cell r="S14864">
            <v>40</v>
          </cell>
        </row>
        <row r="14865">
          <cell r="K14865">
            <v>-0.55162573931003422</v>
          </cell>
          <cell r="S14865">
            <v>40</v>
          </cell>
        </row>
        <row r="14866">
          <cell r="K14866">
            <v>-0.23950527209824524</v>
          </cell>
          <cell r="S14866">
            <v>40</v>
          </cell>
        </row>
        <row r="14867">
          <cell r="K14867">
            <v>-1.2723491714942092E-2</v>
          </cell>
          <cell r="S14867">
            <v>40</v>
          </cell>
        </row>
        <row r="14868">
          <cell r="K14868">
            <v>-1.3874245746600131E-2</v>
          </cell>
          <cell r="S14868">
            <v>40</v>
          </cell>
        </row>
        <row r="14869">
          <cell r="K14869">
            <v>-2.4390095742064175E-2</v>
          </cell>
          <cell r="S14869">
            <v>40</v>
          </cell>
        </row>
        <row r="14870">
          <cell r="K14870">
            <v>-4.7655561979258618E-2</v>
          </cell>
          <cell r="S14870">
            <v>40</v>
          </cell>
        </row>
        <row r="14871">
          <cell r="K14871">
            <v>-2.2828849771702683E-2</v>
          </cell>
          <cell r="S14871">
            <v>40</v>
          </cell>
        </row>
        <row r="14872">
          <cell r="K14872">
            <v>-1.5885208475961313E-2</v>
          </cell>
          <cell r="S14872">
            <v>40</v>
          </cell>
        </row>
        <row r="14873">
          <cell r="K14873">
            <v>-0.89217646112560645</v>
          </cell>
          <cell r="S14873">
            <v>40</v>
          </cell>
        </row>
        <row r="14874">
          <cell r="K14874">
            <v>0.11155825386498194</v>
          </cell>
          <cell r="S14874">
            <v>40</v>
          </cell>
        </row>
        <row r="14875">
          <cell r="K14875">
            <v>0.12308587936000571</v>
          </cell>
          <cell r="S14875">
            <v>40</v>
          </cell>
        </row>
        <row r="14876">
          <cell r="K14876">
            <v>-0.8205876876561744</v>
          </cell>
          <cell r="S14876">
            <v>40</v>
          </cell>
        </row>
        <row r="14877">
          <cell r="K14877">
            <v>-0.67387093922806973</v>
          </cell>
          <cell r="S14877">
            <v>40</v>
          </cell>
        </row>
        <row r="14878">
          <cell r="K14878">
            <v>0.47625497642156278</v>
          </cell>
          <cell r="S14878">
            <v>40</v>
          </cell>
        </row>
        <row r="14879">
          <cell r="K14879">
            <v>4.6384500001932019E-2</v>
          </cell>
          <cell r="S14879">
            <v>40</v>
          </cell>
        </row>
        <row r="14880">
          <cell r="K14880">
            <v>-4.7268060447521967E-4</v>
          </cell>
          <cell r="S14880">
            <v>40</v>
          </cell>
        </row>
        <row r="14881">
          <cell r="K14881">
            <v>-4.7878291149477579E-4</v>
          </cell>
          <cell r="S14881">
            <v>40</v>
          </cell>
        </row>
        <row r="14882">
          <cell r="K14882">
            <v>-0.74607809293027094</v>
          </cell>
          <cell r="S14882">
            <v>40</v>
          </cell>
        </row>
        <row r="14883">
          <cell r="K14883">
            <v>-0.36386206916841496</v>
          </cell>
          <cell r="S14883">
            <v>40</v>
          </cell>
        </row>
        <row r="14884">
          <cell r="K14884">
            <v>-0.34542465622964508</v>
          </cell>
          <cell r="S14884">
            <v>40</v>
          </cell>
        </row>
        <row r="14885">
          <cell r="K14885">
            <v>-4.1722318827586727E-4</v>
          </cell>
          <cell r="S14885">
            <v>40</v>
          </cell>
        </row>
        <row r="14886">
          <cell r="K14886">
            <v>-0.13375216817830385</v>
          </cell>
          <cell r="S14886">
            <v>40</v>
          </cell>
        </row>
        <row r="14887">
          <cell r="K14887">
            <v>-0.35289970977314095</v>
          </cell>
          <cell r="S14887">
            <v>40</v>
          </cell>
        </row>
        <row r="14888">
          <cell r="K14888">
            <v>-2.9221289132895278E-4</v>
          </cell>
          <cell r="S14888">
            <v>40</v>
          </cell>
        </row>
        <row r="14889">
          <cell r="K14889">
            <v>-0.24346924789817184</v>
          </cell>
          <cell r="S14889">
            <v>40</v>
          </cell>
        </row>
        <row r="14890">
          <cell r="K14890">
            <v>-1.1947768194423317E-3</v>
          </cell>
          <cell r="S14890">
            <v>40</v>
          </cell>
        </row>
        <row r="14891">
          <cell r="K14891">
            <v>-3.6709049526068352E-4</v>
          </cell>
          <cell r="S14891">
            <v>40</v>
          </cell>
        </row>
        <row r="14892">
          <cell r="K14892">
            <v>-7.0487333239304797E-2</v>
          </cell>
          <cell r="S14892">
            <v>40</v>
          </cell>
        </row>
        <row r="14893">
          <cell r="K14893">
            <v>-6.911892652903133E-2</v>
          </cell>
          <cell r="S14893">
            <v>40</v>
          </cell>
        </row>
        <row r="14894">
          <cell r="K14894">
            <v>1.4661112476049953</v>
          </cell>
          <cell r="S14894">
            <v>40</v>
          </cell>
        </row>
        <row r="14895">
          <cell r="K14895">
            <v>-1.4207417002778673</v>
          </cell>
          <cell r="S14895">
            <v>40</v>
          </cell>
        </row>
        <row r="14896">
          <cell r="K14896">
            <v>-1.4409940369393599</v>
          </cell>
          <cell r="S14896">
            <v>40</v>
          </cell>
        </row>
        <row r="14897">
          <cell r="K14897">
            <v>0.97170935093291644</v>
          </cell>
          <cell r="S14897">
            <v>40</v>
          </cell>
        </row>
        <row r="14898">
          <cell r="K14898">
            <v>-1.5085197425312049</v>
          </cell>
          <cell r="S14898">
            <v>40</v>
          </cell>
        </row>
        <row r="14899">
          <cell r="K14899">
            <v>0.51050970743482171</v>
          </cell>
          <cell r="S14899">
            <v>40</v>
          </cell>
        </row>
        <row r="14900">
          <cell r="K14900">
            <v>-1.0074903273245386</v>
          </cell>
          <cell r="S14900">
            <v>40</v>
          </cell>
        </row>
        <row r="14901">
          <cell r="K14901">
            <v>-0.27249826924846815</v>
          </cell>
          <cell r="S14901">
            <v>40</v>
          </cell>
        </row>
        <row r="14902">
          <cell r="K14902">
            <v>1.4740383828221064</v>
          </cell>
          <cell r="S14902">
            <v>40</v>
          </cell>
        </row>
        <row r="14903">
          <cell r="K14903">
            <v>-0.94530556978983571</v>
          </cell>
          <cell r="S14903">
            <v>40</v>
          </cell>
        </row>
        <row r="14904">
          <cell r="K14904">
            <v>-0.55421100262810796</v>
          </cell>
          <cell r="S14904">
            <v>40</v>
          </cell>
        </row>
        <row r="14905">
          <cell r="K14905">
            <v>-5.9462667218232443E-2</v>
          </cell>
          <cell r="S14905">
            <v>40</v>
          </cell>
        </row>
        <row r="14906">
          <cell r="K14906">
            <v>2.6138867564175601</v>
          </cell>
          <cell r="S14906">
            <v>40</v>
          </cell>
        </row>
        <row r="14907">
          <cell r="K14907">
            <v>0.24134861737890548</v>
          </cell>
          <cell r="S14907">
            <v>40</v>
          </cell>
        </row>
        <row r="14908">
          <cell r="K14908">
            <v>0.75316762666600834</v>
          </cell>
          <cell r="S14908">
            <v>40</v>
          </cell>
        </row>
        <row r="14909">
          <cell r="K14909">
            <v>-0.80177194773872518</v>
          </cell>
          <cell r="S14909">
            <v>40</v>
          </cell>
        </row>
        <row r="14910">
          <cell r="K14910">
            <v>-0.19193248351848538</v>
          </cell>
          <cell r="S14910">
            <v>40</v>
          </cell>
        </row>
        <row r="14911">
          <cell r="K14911">
            <v>-0.17227288675170799</v>
          </cell>
          <cell r="S14911">
            <v>31</v>
          </cell>
        </row>
        <row r="14912">
          <cell r="K14912">
            <v>0.17100580829414752</v>
          </cell>
          <cell r="S14912">
            <v>40</v>
          </cell>
        </row>
        <row r="14913">
          <cell r="K14913">
            <v>-6.3922308765007416E-2</v>
          </cell>
          <cell r="S14913">
            <v>40</v>
          </cell>
        </row>
        <row r="14914">
          <cell r="K14914">
            <v>-6.2519426313614082E-2</v>
          </cell>
          <cell r="S14914">
            <v>40</v>
          </cell>
        </row>
        <row r="14915">
          <cell r="K14915">
            <v>-0.9120192395205321</v>
          </cell>
          <cell r="S14915">
            <v>40</v>
          </cell>
        </row>
        <row r="14916">
          <cell r="K14916">
            <v>0.5258716771349774</v>
          </cell>
          <cell r="S14916">
            <v>40</v>
          </cell>
        </row>
        <row r="14917">
          <cell r="K14917">
            <v>-1.6777851628877147</v>
          </cell>
          <cell r="S14917">
            <v>40</v>
          </cell>
        </row>
        <row r="14918">
          <cell r="K14918">
            <v>-0.9020641474824056</v>
          </cell>
          <cell r="S14918">
            <v>40</v>
          </cell>
        </row>
        <row r="14919">
          <cell r="K14919">
            <v>0.52930864847082204</v>
          </cell>
          <cell r="S14919">
            <v>40</v>
          </cell>
        </row>
        <row r="14920">
          <cell r="K14920">
            <v>0.36655555045225213</v>
          </cell>
          <cell r="S14920">
            <v>40</v>
          </cell>
        </row>
        <row r="14921">
          <cell r="K14921">
            <v>0.11793370105418002</v>
          </cell>
          <cell r="S14921">
            <v>40</v>
          </cell>
        </row>
        <row r="14922">
          <cell r="K14922">
            <v>4.8772354813301567E-4</v>
          </cell>
          <cell r="S14922">
            <v>40</v>
          </cell>
        </row>
        <row r="14923">
          <cell r="K14923">
            <v>-6.2930800180028321E-2</v>
          </cell>
          <cell r="S14923">
            <v>40</v>
          </cell>
        </row>
        <row r="14924">
          <cell r="K14924">
            <v>0.12350204314486597</v>
          </cell>
          <cell r="S14924">
            <v>40</v>
          </cell>
        </row>
        <row r="14925">
          <cell r="K14925">
            <v>0.55131800771328643</v>
          </cell>
          <cell r="S14925">
            <v>40</v>
          </cell>
        </row>
        <row r="14926">
          <cell r="K14926">
            <v>-4.7019386521178139E-2</v>
          </cell>
          <cell r="S14926">
            <v>40</v>
          </cell>
        </row>
        <row r="14927">
          <cell r="K14927">
            <v>-1.0302203595044375</v>
          </cell>
          <cell r="S14927">
            <v>40</v>
          </cell>
        </row>
        <row r="14928">
          <cell r="K14928">
            <v>0.18842000524736136</v>
          </cell>
          <cell r="S14928">
            <v>40</v>
          </cell>
        </row>
        <row r="14929">
          <cell r="K14929">
            <v>-5.1170365439190908E-2</v>
          </cell>
          <cell r="S14929">
            <v>40</v>
          </cell>
        </row>
        <row r="14930">
          <cell r="K14930">
            <v>-0.94252644524075213</v>
          </cell>
          <cell r="S14930">
            <v>40</v>
          </cell>
        </row>
        <row r="14931">
          <cell r="K14931">
            <v>-0.11134708951740432</v>
          </cell>
          <cell r="S14931">
            <v>40</v>
          </cell>
        </row>
        <row r="14932">
          <cell r="K14932">
            <v>-7.977694687059167E-2</v>
          </cell>
          <cell r="S14932">
            <v>32</v>
          </cell>
        </row>
        <row r="14933">
          <cell r="K14933">
            <v>-1.809156818136998E-2</v>
          </cell>
          <cell r="S14933">
            <v>40</v>
          </cell>
        </row>
        <row r="14934">
          <cell r="K14934">
            <v>-1.6349551582960305E-2</v>
          </cell>
          <cell r="S14934">
            <v>40</v>
          </cell>
        </row>
        <row r="14935">
          <cell r="K14935">
            <v>-1.84327903510761E-2</v>
          </cell>
          <cell r="S14935">
            <v>40</v>
          </cell>
        </row>
        <row r="14936">
          <cell r="K14936">
            <v>-1.2436874736631449</v>
          </cell>
          <cell r="S14936">
            <v>40</v>
          </cell>
        </row>
        <row r="14937">
          <cell r="K14937">
            <v>-1.5080578300051484</v>
          </cell>
          <cell r="S14937">
            <v>40</v>
          </cell>
        </row>
        <row r="14938">
          <cell r="K14938">
            <v>-1.5794689464611567</v>
          </cell>
          <cell r="S14938">
            <v>40</v>
          </cell>
        </row>
        <row r="14939">
          <cell r="K14939">
            <v>-1.2402415849519506</v>
          </cell>
          <cell r="S14939">
            <v>40</v>
          </cell>
        </row>
        <row r="14940">
          <cell r="K14940">
            <v>-1.8181367373595183</v>
          </cell>
          <cell r="S14940">
            <v>40</v>
          </cell>
        </row>
        <row r="14941">
          <cell r="K14941">
            <v>-1.9502406209674141</v>
          </cell>
          <cell r="S14941">
            <v>40</v>
          </cell>
        </row>
        <row r="14942">
          <cell r="K14942">
            <v>-1.8700816087323382E-4</v>
          </cell>
          <cell r="S14942">
            <v>40</v>
          </cell>
        </row>
        <row r="14943">
          <cell r="K14943">
            <v>-1.6658637052945728E-2</v>
          </cell>
          <cell r="S14943">
            <v>40</v>
          </cell>
        </row>
        <row r="14944">
          <cell r="K14944">
            <v>-1.6763328649542317</v>
          </cell>
          <cell r="S14944">
            <v>40</v>
          </cell>
        </row>
        <row r="14945">
          <cell r="K14945">
            <v>-0.80053224478620866</v>
          </cell>
          <cell r="S14945">
            <v>40</v>
          </cell>
        </row>
        <row r="14946">
          <cell r="K14946">
            <v>-1.4436625305700813E-2</v>
          </cell>
          <cell r="S14946">
            <v>40</v>
          </cell>
        </row>
        <row r="14947">
          <cell r="K14947">
            <v>-9.1437231479254092E-3</v>
          </cell>
          <cell r="S14947">
            <v>40</v>
          </cell>
        </row>
        <row r="14948">
          <cell r="K14948">
            <v>132.86423854237253</v>
          </cell>
          <cell r="S14948">
            <v>40</v>
          </cell>
        </row>
        <row r="14949">
          <cell r="K14949">
            <v>-5.24277567698982E-3</v>
          </cell>
          <cell r="S14949">
            <v>40</v>
          </cell>
        </row>
        <row r="14950">
          <cell r="K14950">
            <v>2.0128286088438137E-2</v>
          </cell>
          <cell r="S14950">
            <v>40</v>
          </cell>
        </row>
        <row r="14951">
          <cell r="K14951">
            <v>3.1395878891570588</v>
          </cell>
          <cell r="S14951">
            <v>40</v>
          </cell>
        </row>
        <row r="14952">
          <cell r="K14952">
            <v>-4.668779718512598E-3</v>
          </cell>
          <cell r="S14952">
            <v>40</v>
          </cell>
        </row>
        <row r="14953">
          <cell r="K14953">
            <v>2.9534720531356444</v>
          </cell>
          <cell r="S14953">
            <v>34</v>
          </cell>
        </row>
        <row r="14954">
          <cell r="K14954">
            <v>-1.0200850834784549</v>
          </cell>
          <cell r="S14954">
            <v>40</v>
          </cell>
        </row>
        <row r="14955">
          <cell r="K14955">
            <v>-0.88835668274643909</v>
          </cell>
          <cell r="S14955">
            <v>40</v>
          </cell>
        </row>
        <row r="14956">
          <cell r="K14956">
            <v>-2.7451893060676583E-2</v>
          </cell>
          <cell r="S14956">
            <v>40</v>
          </cell>
        </row>
        <row r="14957">
          <cell r="K14957">
            <v>-0.86338246874893454</v>
          </cell>
          <cell r="S14957">
            <v>40</v>
          </cell>
        </row>
        <row r="14958">
          <cell r="K14958">
            <v>-1.1837731467590906</v>
          </cell>
          <cell r="S14958">
            <v>40</v>
          </cell>
        </row>
        <row r="14959">
          <cell r="K14959">
            <v>-1.2056700947342525</v>
          </cell>
          <cell r="S14959">
            <v>40</v>
          </cell>
        </row>
        <row r="14960">
          <cell r="K14960">
            <v>-0.88347401756277189</v>
          </cell>
          <cell r="S14960">
            <v>40</v>
          </cell>
        </row>
        <row r="14961">
          <cell r="K14961">
            <v>-1.2633266247180293</v>
          </cell>
          <cell r="S14961">
            <v>40</v>
          </cell>
        </row>
        <row r="14962">
          <cell r="K14962">
            <v>-1.3316342532465584</v>
          </cell>
          <cell r="S14962">
            <v>40</v>
          </cell>
        </row>
        <row r="14963">
          <cell r="K14963">
            <v>-1.0176627927509283</v>
          </cell>
          <cell r="S14963">
            <v>40</v>
          </cell>
        </row>
        <row r="14964">
          <cell r="K14964">
            <v>-0.74497066588872973</v>
          </cell>
          <cell r="S14964">
            <v>40</v>
          </cell>
        </row>
        <row r="14965">
          <cell r="K14965">
            <v>1.3130325793244335</v>
          </cell>
          <cell r="S14965">
            <v>40</v>
          </cell>
        </row>
        <row r="14966">
          <cell r="K14966">
            <v>14.043985919042809</v>
          </cell>
          <cell r="S14966">
            <v>40</v>
          </cell>
        </row>
        <row r="14967">
          <cell r="K14967">
            <v>-0.71292802756249374</v>
          </cell>
          <cell r="S14967">
            <v>40</v>
          </cell>
        </row>
        <row r="14968">
          <cell r="K14968">
            <v>-2.056696753949425E-2</v>
          </cell>
          <cell r="S14968">
            <v>40</v>
          </cell>
        </row>
        <row r="14969">
          <cell r="K14969">
            <v>-0.33759598382089778</v>
          </cell>
          <cell r="S14969">
            <v>40</v>
          </cell>
        </row>
        <row r="14970">
          <cell r="K14970">
            <v>-0.38730376471781741</v>
          </cell>
          <cell r="S14970">
            <v>40</v>
          </cell>
        </row>
        <row r="14971">
          <cell r="K14971">
            <v>-0.13387170088480602</v>
          </cell>
          <cell r="S14971">
            <v>40</v>
          </cell>
        </row>
        <row r="14972">
          <cell r="K14972">
            <v>0.32228172351953305</v>
          </cell>
          <cell r="S14972">
            <v>40</v>
          </cell>
        </row>
        <row r="14973">
          <cell r="K14973">
            <v>3.4239793206020641</v>
          </cell>
          <cell r="S14973">
            <v>40</v>
          </cell>
        </row>
        <row r="14974">
          <cell r="K14974">
            <v>-3.6000071400924281E-2</v>
          </cell>
          <cell r="S14974">
            <v>34</v>
          </cell>
        </row>
        <row r="14975">
          <cell r="K14975">
            <v>-4.6669662103995231E-3</v>
          </cell>
          <cell r="S14975">
            <v>40</v>
          </cell>
        </row>
        <row r="14976">
          <cell r="K14976">
            <v>-2.1797240208648455E-3</v>
          </cell>
          <cell r="S14976">
            <v>40</v>
          </cell>
        </row>
        <row r="14977">
          <cell r="K14977">
            <v>-2.0469912015049592E-3</v>
          </cell>
          <cell r="S14977">
            <v>40</v>
          </cell>
        </row>
        <row r="14978">
          <cell r="K14978">
            <v>-0.88069895586707769</v>
          </cell>
          <cell r="S14978">
            <v>40</v>
          </cell>
        </row>
        <row r="14979">
          <cell r="K14979">
            <v>-1.3897502255955461</v>
          </cell>
          <cell r="S14979">
            <v>40</v>
          </cell>
        </row>
        <row r="14980">
          <cell r="K14980">
            <v>-1.4662426328597959</v>
          </cell>
          <cell r="S14980">
            <v>40</v>
          </cell>
        </row>
        <row r="14981">
          <cell r="K14981">
            <v>-0.80578041740672313</v>
          </cell>
          <cell r="S14981">
            <v>40</v>
          </cell>
        </row>
        <row r="14982">
          <cell r="K14982">
            <v>-0.63229283214782983</v>
          </cell>
          <cell r="S14982">
            <v>40</v>
          </cell>
        </row>
        <row r="14983">
          <cell r="K14983">
            <v>-0.53817630764130753</v>
          </cell>
          <cell r="S14983">
            <v>40</v>
          </cell>
        </row>
        <row r="14984">
          <cell r="K14984">
            <v>-1.2301687395567487</v>
          </cell>
          <cell r="S14984">
            <v>40</v>
          </cell>
        </row>
        <row r="14985">
          <cell r="K14985">
            <v>-4.6647620738476201E-3</v>
          </cell>
          <cell r="S14985">
            <v>40</v>
          </cell>
        </row>
        <row r="14986">
          <cell r="K14986">
            <v>-4.9119413746400884E-3</v>
          </cell>
          <cell r="S14986">
            <v>40</v>
          </cell>
        </row>
        <row r="14987">
          <cell r="K14987">
            <v>4.6297467538834892E-3</v>
          </cell>
          <cell r="S14987">
            <v>40</v>
          </cell>
        </row>
        <row r="14988">
          <cell r="K14988">
            <v>-0.31747906936728032</v>
          </cell>
          <cell r="S14988">
            <v>40</v>
          </cell>
        </row>
        <row r="14989">
          <cell r="K14989">
            <v>-0.3947892610285299</v>
          </cell>
          <cell r="S14989">
            <v>40</v>
          </cell>
        </row>
        <row r="14990">
          <cell r="K14990">
            <v>-3.8851598509987029E-3</v>
          </cell>
          <cell r="S14990">
            <v>40</v>
          </cell>
        </row>
        <row r="14991">
          <cell r="K14991">
            <v>-0.2513938597042023</v>
          </cell>
          <cell r="S14991">
            <v>40</v>
          </cell>
        </row>
        <row r="14992">
          <cell r="K14992">
            <v>-1.1562838525542589E-2</v>
          </cell>
          <cell r="S14992">
            <v>40</v>
          </cell>
        </row>
        <row r="14993">
          <cell r="K14993">
            <v>-2.8263260418823874E-3</v>
          </cell>
          <cell r="S14993">
            <v>40</v>
          </cell>
        </row>
        <row r="14994">
          <cell r="K14994">
            <v>-1.2973010597984095E-2</v>
          </cell>
          <cell r="S14994">
            <v>40</v>
          </cell>
        </row>
        <row r="14995">
          <cell r="K14995">
            <v>-1.5687061606653303E-2</v>
          </cell>
          <cell r="S14995">
            <v>36</v>
          </cell>
        </row>
        <row r="14996">
          <cell r="K14996">
            <v>-4.6039193239902024E-3</v>
          </cell>
          <cell r="S14996">
            <v>40</v>
          </cell>
        </row>
        <row r="14997">
          <cell r="K14997">
            <v>-1.2919290411906705</v>
          </cell>
          <cell r="S14997">
            <v>40</v>
          </cell>
        </row>
        <row r="14998">
          <cell r="K14998">
            <v>-2.1231442164693958E-3</v>
          </cell>
          <cell r="S14998">
            <v>40</v>
          </cell>
        </row>
        <row r="14999">
          <cell r="K14999">
            <v>-1.157757634994512</v>
          </cell>
          <cell r="S14999">
            <v>40</v>
          </cell>
        </row>
        <row r="15000">
          <cell r="K15000">
            <v>-1.9230743534241887E-3</v>
          </cell>
          <cell r="S15000">
            <v>40</v>
          </cell>
        </row>
        <row r="15001">
          <cell r="K15001">
            <v>-2.2603188880224822E-3</v>
          </cell>
          <cell r="S15001">
            <v>40</v>
          </cell>
        </row>
        <row r="15002">
          <cell r="K15002">
            <v>-0.87950449802763198</v>
          </cell>
          <cell r="S15002">
            <v>40</v>
          </cell>
        </row>
        <row r="15003">
          <cell r="K15003">
            <v>4.3298116675362201E-2</v>
          </cell>
          <cell r="S15003">
            <v>40</v>
          </cell>
        </row>
        <row r="15004">
          <cell r="K15004">
            <v>1.1852340547485645E-2</v>
          </cell>
          <cell r="S15004">
            <v>40</v>
          </cell>
        </row>
        <row r="15005">
          <cell r="K15005">
            <v>0.18730816389093322</v>
          </cell>
          <cell r="S15005">
            <v>40</v>
          </cell>
        </row>
        <row r="15006">
          <cell r="K15006">
            <v>-1.4666590046851655</v>
          </cell>
          <cell r="S15006">
            <v>40</v>
          </cell>
        </row>
        <row r="15007">
          <cell r="K15007">
            <v>0.36805307217229144</v>
          </cell>
          <cell r="S15007">
            <v>40</v>
          </cell>
        </row>
        <row r="15008">
          <cell r="K15008">
            <v>-0.80913411258326351</v>
          </cell>
          <cell r="S15008">
            <v>40</v>
          </cell>
        </row>
        <row r="15009">
          <cell r="K15009">
            <v>-0.110062019499234</v>
          </cell>
          <cell r="S15009">
            <v>40</v>
          </cell>
        </row>
        <row r="15010">
          <cell r="K15010">
            <v>-0.63572954684850402</v>
          </cell>
          <cell r="S15010">
            <v>40</v>
          </cell>
        </row>
        <row r="15011">
          <cell r="K15011">
            <v>0.15407923699493711</v>
          </cell>
          <cell r="S15011">
            <v>40</v>
          </cell>
        </row>
        <row r="15012">
          <cell r="K15012">
            <v>0.44102360931801055</v>
          </cell>
          <cell r="S15012">
            <v>40</v>
          </cell>
        </row>
        <row r="15013">
          <cell r="K15013">
            <v>0.24847519767775497</v>
          </cell>
          <cell r="S15013">
            <v>40</v>
          </cell>
        </row>
        <row r="15014">
          <cell r="K15014">
            <v>-1.2369999243923553</v>
          </cell>
          <cell r="S15014">
            <v>40</v>
          </cell>
        </row>
        <row r="15015">
          <cell r="K15015">
            <v>-0.31029820914182726</v>
          </cell>
          <cell r="S15015">
            <v>40</v>
          </cell>
        </row>
        <row r="15016">
          <cell r="K15016">
            <v>-4.758121287063626E-3</v>
          </cell>
          <cell r="S15016">
            <v>40</v>
          </cell>
        </row>
        <row r="15017">
          <cell r="K15017">
            <v>-4.8256936070679879E-2</v>
          </cell>
          <cell r="S15017">
            <v>40</v>
          </cell>
        </row>
        <row r="15018">
          <cell r="K15018">
            <v>-4.9963063411542904E-3</v>
          </cell>
          <cell r="S15018">
            <v>40</v>
          </cell>
        </row>
        <row r="15019">
          <cell r="K15019">
            <v>0.11064721187039915</v>
          </cell>
          <cell r="S15019">
            <v>40</v>
          </cell>
        </row>
        <row r="15020">
          <cell r="K15020">
            <v>-0.70322513687889976</v>
          </cell>
          <cell r="S15020">
            <v>40</v>
          </cell>
        </row>
        <row r="15021">
          <cell r="K15021">
            <v>-3.3981433724079215E-3</v>
          </cell>
          <cell r="S15021">
            <v>40</v>
          </cell>
        </row>
        <row r="15022">
          <cell r="K15022">
            <v>-0.31853745671976902</v>
          </cell>
          <cell r="S15022">
            <v>40</v>
          </cell>
        </row>
        <row r="15023">
          <cell r="K15023">
            <v>-1.1147480907564835E-2</v>
          </cell>
          <cell r="S15023">
            <v>40</v>
          </cell>
        </row>
        <row r="15024">
          <cell r="K15024">
            <v>-0.42264117992555911</v>
          </cell>
          <cell r="S15024">
            <v>40</v>
          </cell>
        </row>
        <row r="15025">
          <cell r="K15025">
            <v>-1.0930477128969713E-2</v>
          </cell>
          <cell r="S15025">
            <v>40</v>
          </cell>
        </row>
        <row r="15026">
          <cell r="K15026">
            <v>-4.04856153341845E-3</v>
          </cell>
          <cell r="S15026">
            <v>40</v>
          </cell>
        </row>
        <row r="15027">
          <cell r="K15027">
            <v>-1.1154867951295725E-2</v>
          </cell>
          <cell r="S15027">
            <v>40</v>
          </cell>
        </row>
        <row r="15028">
          <cell r="K15028">
            <v>-0.22781936240864997</v>
          </cell>
          <cell r="S15028">
            <v>40</v>
          </cell>
        </row>
        <row r="15029">
          <cell r="K15029">
            <v>-1.1679560971523352E-2</v>
          </cell>
          <cell r="S15029">
            <v>40</v>
          </cell>
        </row>
        <row r="15030">
          <cell r="K15030">
            <v>-0.37808292361431267</v>
          </cell>
          <cell r="S15030">
            <v>40</v>
          </cell>
        </row>
        <row r="15031">
          <cell r="K15031">
            <v>-1.6239401170141061E-2</v>
          </cell>
          <cell r="S15031">
            <v>40</v>
          </cell>
        </row>
        <row r="15032">
          <cell r="K15032">
            <v>-2.9115286523744856E-3</v>
          </cell>
          <cell r="S15032">
            <v>40</v>
          </cell>
        </row>
        <row r="15033">
          <cell r="K15033">
            <v>-0.54943684572669238</v>
          </cell>
          <cell r="S15033">
            <v>40</v>
          </cell>
        </row>
        <row r="15034">
          <cell r="K15034">
            <v>-0.41266913651361903</v>
          </cell>
          <cell r="S15034">
            <v>40</v>
          </cell>
        </row>
        <row r="15035">
          <cell r="K15035">
            <v>-0.12301332896719155</v>
          </cell>
          <cell r="S15035">
            <v>40</v>
          </cell>
        </row>
        <row r="15036">
          <cell r="K15036">
            <v>-1.6016852061387251E-2</v>
          </cell>
          <cell r="S15036">
            <v>36</v>
          </cell>
        </row>
        <row r="15037">
          <cell r="K15037">
            <v>-3.0704976675877179E-2</v>
          </cell>
          <cell r="S15037">
            <v>36</v>
          </cell>
        </row>
        <row r="15038">
          <cell r="K15038">
            <v>-4.4788650114807822E-2</v>
          </cell>
          <cell r="S15038">
            <v>40</v>
          </cell>
        </row>
        <row r="15039">
          <cell r="K15039">
            <v>-2.0357516317670462E-2</v>
          </cell>
          <cell r="S15039">
            <v>40</v>
          </cell>
        </row>
        <row r="15040">
          <cell r="K15040">
            <v>-1.7178037873999488E-2</v>
          </cell>
          <cell r="S15040">
            <v>40</v>
          </cell>
        </row>
        <row r="15041">
          <cell r="K15041">
            <v>-0.90211591656171009</v>
          </cell>
          <cell r="S15041">
            <v>40</v>
          </cell>
        </row>
        <row r="15042">
          <cell r="K15042">
            <v>0.1127894250721006</v>
          </cell>
          <cell r="S15042">
            <v>40</v>
          </cell>
        </row>
        <row r="15043">
          <cell r="K15043">
            <v>-1.4435567287428075</v>
          </cell>
          <cell r="S15043">
            <v>40</v>
          </cell>
        </row>
        <row r="15044">
          <cell r="K15044">
            <v>-0.81669715169472923</v>
          </cell>
          <cell r="S15044">
            <v>40</v>
          </cell>
        </row>
        <row r="15045">
          <cell r="K15045">
            <v>-0.64515083244608151</v>
          </cell>
          <cell r="S15045">
            <v>40</v>
          </cell>
        </row>
        <row r="15046">
          <cell r="K15046">
            <v>0.44726087048841312</v>
          </cell>
          <cell r="S15046">
            <v>40</v>
          </cell>
        </row>
        <row r="15047">
          <cell r="K15047">
            <v>-1.2433818779096111</v>
          </cell>
          <cell r="S15047">
            <v>40</v>
          </cell>
        </row>
        <row r="15048">
          <cell r="K15048">
            <v>-4.9337898327778357E-4</v>
          </cell>
          <cell r="S15048">
            <v>40</v>
          </cell>
        </row>
        <row r="15049">
          <cell r="K15049">
            <v>-5.1456941077390576E-4</v>
          </cell>
          <cell r="S15049">
            <v>40</v>
          </cell>
        </row>
        <row r="15050">
          <cell r="K15050">
            <v>-0.73116501007537626</v>
          </cell>
          <cell r="S15050">
            <v>40</v>
          </cell>
        </row>
        <row r="15051">
          <cell r="K15051">
            <v>-0.32058799418972722</v>
          </cell>
          <cell r="S15051">
            <v>40</v>
          </cell>
        </row>
        <row r="15052">
          <cell r="K15052">
            <v>-0.39366600529983647</v>
          </cell>
          <cell r="S15052">
            <v>40</v>
          </cell>
        </row>
        <row r="15053">
          <cell r="K15053">
            <v>-4.3234874909172896E-4</v>
          </cell>
          <cell r="S15053">
            <v>40</v>
          </cell>
        </row>
        <row r="15054">
          <cell r="K15054">
            <v>-0.20714949553717538</v>
          </cell>
          <cell r="S15054">
            <v>40</v>
          </cell>
        </row>
        <row r="15055">
          <cell r="K15055">
            <v>-0.40139771554578491</v>
          </cell>
          <cell r="S15055">
            <v>40</v>
          </cell>
        </row>
        <row r="15056">
          <cell r="K15056">
            <v>-2.8930127527237006E-4</v>
          </cell>
          <cell r="S15056">
            <v>40</v>
          </cell>
        </row>
        <row r="15057">
          <cell r="K15057">
            <v>-1.2102999156835092E-3</v>
          </cell>
          <cell r="S15057">
            <v>40</v>
          </cell>
        </row>
        <row r="15058">
          <cell r="K15058">
            <v>-1.2140507866317811E-3</v>
          </cell>
          <cell r="S15058">
            <v>37</v>
          </cell>
        </row>
        <row r="15059">
          <cell r="K15059">
            <v>-3.2338173179995676E-4</v>
          </cell>
          <cell r="S15059">
            <v>40</v>
          </cell>
        </row>
        <row r="15060">
          <cell r="K15060">
            <v>-7.7406300601689543E-2</v>
          </cell>
          <cell r="S15060">
            <v>40</v>
          </cell>
        </row>
        <row r="15061">
          <cell r="K15061">
            <v>-7.7669169064445862E-2</v>
          </cell>
          <cell r="S15061">
            <v>40</v>
          </cell>
        </row>
        <row r="15062">
          <cell r="K15062">
            <v>0.31363054118530875</v>
          </cell>
          <cell r="S15062">
            <v>40</v>
          </cell>
        </row>
        <row r="15063">
          <cell r="K15063">
            <v>-1.4348847884338043</v>
          </cell>
          <cell r="S15063">
            <v>40</v>
          </cell>
        </row>
        <row r="15064">
          <cell r="K15064">
            <v>-1.4755651791765061</v>
          </cell>
          <cell r="S15064">
            <v>40</v>
          </cell>
        </row>
        <row r="15065">
          <cell r="K15065">
            <v>1.11203110020395</v>
          </cell>
          <cell r="S15065">
            <v>40</v>
          </cell>
        </row>
        <row r="15066">
          <cell r="K15066">
            <v>0.56531113518802301</v>
          </cell>
          <cell r="S15066">
            <v>40</v>
          </cell>
        </row>
        <row r="15067">
          <cell r="K15067">
            <v>7.9920158754396284E-4</v>
          </cell>
          <cell r="S15067">
            <v>40</v>
          </cell>
        </row>
        <row r="15068">
          <cell r="K15068">
            <v>1.0489257694940262</v>
          </cell>
          <cell r="S15068">
            <v>40</v>
          </cell>
        </row>
        <row r="15069">
          <cell r="K15069">
            <v>-1.025723025734657</v>
          </cell>
          <cell r="S15069">
            <v>40</v>
          </cell>
        </row>
        <row r="15070">
          <cell r="K15070">
            <v>-7.9511391582809288E-2</v>
          </cell>
          <cell r="S15070">
            <v>40</v>
          </cell>
        </row>
        <row r="15071">
          <cell r="K15071">
            <v>-0.90810874311358403</v>
          </cell>
          <cell r="S15071">
            <v>40</v>
          </cell>
        </row>
        <row r="15072">
          <cell r="K15072">
            <v>0.1863238933164908</v>
          </cell>
          <cell r="S15072">
            <v>40</v>
          </cell>
        </row>
        <row r="15073">
          <cell r="K15073">
            <v>1.5980272169139831</v>
          </cell>
          <cell r="S15073">
            <v>40</v>
          </cell>
        </row>
        <row r="15074">
          <cell r="K15074">
            <v>-0.24319658854612866</v>
          </cell>
          <cell r="S15074">
            <v>40</v>
          </cell>
        </row>
        <row r="15075">
          <cell r="K15075">
            <v>-0.27719461758471631</v>
          </cell>
          <cell r="S15075">
            <v>40</v>
          </cell>
        </row>
        <row r="15076">
          <cell r="K15076">
            <v>-0.11040129609225574</v>
          </cell>
          <cell r="S15076">
            <v>39</v>
          </cell>
        </row>
        <row r="15077">
          <cell r="K15077">
            <v>-0.72045918482026372</v>
          </cell>
          <cell r="S15077">
            <v>40</v>
          </cell>
        </row>
        <row r="15078">
          <cell r="K15078">
            <v>1.9439508573126974E-2</v>
          </cell>
          <cell r="S15078">
            <v>39</v>
          </cell>
        </row>
        <row r="15079">
          <cell r="K15079">
            <v>-0.31222366750577601</v>
          </cell>
          <cell r="S15079">
            <v>27</v>
          </cell>
        </row>
        <row r="15080">
          <cell r="K15080">
            <v>0.11867740285098646</v>
          </cell>
          <cell r="S15080">
            <v>40</v>
          </cell>
        </row>
        <row r="15081">
          <cell r="K15081">
            <v>-7.0741971123250813E-2</v>
          </cell>
          <cell r="S15081">
            <v>40</v>
          </cell>
        </row>
        <row r="15082">
          <cell r="K15082">
            <v>-7.2335034585013003E-2</v>
          </cell>
          <cell r="S15082">
            <v>40</v>
          </cell>
        </row>
        <row r="15083">
          <cell r="K15083">
            <v>-0.87301489280961897</v>
          </cell>
          <cell r="S15083">
            <v>40</v>
          </cell>
        </row>
        <row r="15084">
          <cell r="K15084">
            <v>-1.668473824247241</v>
          </cell>
          <cell r="S15084">
            <v>40</v>
          </cell>
        </row>
        <row r="15085">
          <cell r="K15085">
            <v>-1.7220056017732799</v>
          </cell>
          <cell r="S15085">
            <v>40</v>
          </cell>
        </row>
        <row r="15086">
          <cell r="K15086">
            <v>-0.8952536641297788</v>
          </cell>
          <cell r="S15086">
            <v>40</v>
          </cell>
        </row>
        <row r="15087">
          <cell r="K15087">
            <v>-0.3959398237466461</v>
          </cell>
          <cell r="S15087">
            <v>40</v>
          </cell>
        </row>
        <row r="15088">
          <cell r="K15088">
            <v>1.7045131709375438</v>
          </cell>
          <cell r="S15088">
            <v>40</v>
          </cell>
        </row>
        <row r="15089">
          <cell r="K15089">
            <v>0.10880471232403884</v>
          </cell>
          <cell r="S15089">
            <v>40</v>
          </cell>
        </row>
        <row r="15090">
          <cell r="K15090">
            <v>-8.9631719466550311E-2</v>
          </cell>
          <cell r="S15090">
            <v>40</v>
          </cell>
        </row>
        <row r="15091">
          <cell r="K15091">
            <v>-6.946613933731953E-2</v>
          </cell>
          <cell r="S15091">
            <v>40</v>
          </cell>
        </row>
        <row r="15092">
          <cell r="K15092">
            <v>10.144085823471881</v>
          </cell>
          <cell r="S15092">
            <v>40</v>
          </cell>
        </row>
        <row r="15093">
          <cell r="K15093">
            <v>-6.1171371267876647E-2</v>
          </cell>
          <cell r="S15093">
            <v>40</v>
          </cell>
        </row>
        <row r="15094">
          <cell r="K15094">
            <v>1.7460253689068927</v>
          </cell>
          <cell r="S15094">
            <v>40</v>
          </cell>
        </row>
        <row r="15095">
          <cell r="K15095">
            <v>-0.9886851903563566</v>
          </cell>
          <cell r="S15095">
            <v>40</v>
          </cell>
        </row>
        <row r="15096">
          <cell r="K15096">
            <v>-0.19992191226094966</v>
          </cell>
          <cell r="S15096">
            <v>40</v>
          </cell>
        </row>
        <row r="15097">
          <cell r="K15097">
            <v>-9.2311024806963946E-2</v>
          </cell>
          <cell r="S15097">
            <v>39</v>
          </cell>
        </row>
        <row r="15098">
          <cell r="K15098">
            <v>-0.8160385224884259</v>
          </cell>
          <cell r="S15098">
            <v>40</v>
          </cell>
        </row>
        <row r="15099">
          <cell r="K15099">
            <v>-5.6628744203931922E-2</v>
          </cell>
          <cell r="S15099">
            <v>40</v>
          </cell>
        </row>
        <row r="15100">
          <cell r="K15100">
            <v>-1.5456950436768722</v>
          </cell>
          <cell r="S15100">
            <v>28</v>
          </cell>
        </row>
        <row r="15101">
          <cell r="K15101">
            <v>-2.0006326959931785E-2</v>
          </cell>
          <cell r="S15101">
            <v>40</v>
          </cell>
        </row>
        <row r="15102">
          <cell r="K15102">
            <v>-1.7958103249076998E-2</v>
          </cell>
          <cell r="S15102">
            <v>40</v>
          </cell>
        </row>
        <row r="15103">
          <cell r="K15103">
            <v>-2.4205738355115032E-2</v>
          </cell>
          <cell r="S15103">
            <v>40</v>
          </cell>
        </row>
        <row r="15104">
          <cell r="K15104">
            <v>-1.2674200372269875</v>
          </cell>
          <cell r="S15104">
            <v>40</v>
          </cell>
        </row>
        <row r="15105">
          <cell r="K15105">
            <v>-1.5523160245517302</v>
          </cell>
          <cell r="S15105">
            <v>40</v>
          </cell>
        </row>
        <row r="15106">
          <cell r="K15106">
            <v>-1.6621279440145262</v>
          </cell>
          <cell r="S15106">
            <v>40</v>
          </cell>
        </row>
        <row r="15107">
          <cell r="K15107">
            <v>1.1245451127131221E-3</v>
          </cell>
          <cell r="S15107">
            <v>40</v>
          </cell>
        </row>
        <row r="15108">
          <cell r="K15108">
            <v>-1.8354330918484332</v>
          </cell>
          <cell r="S15108">
            <v>40</v>
          </cell>
        </row>
        <row r="15109">
          <cell r="K15109">
            <v>-1.9994526255286043</v>
          </cell>
          <cell r="S15109">
            <v>40</v>
          </cell>
        </row>
        <row r="15110">
          <cell r="K15110">
            <v>-1.0434532139378183</v>
          </cell>
          <cell r="S15110">
            <v>40</v>
          </cell>
        </row>
        <row r="15111">
          <cell r="K15111">
            <v>-1.5081877439825218</v>
          </cell>
          <cell r="S15111">
            <v>40</v>
          </cell>
        </row>
        <row r="15112">
          <cell r="K15112">
            <v>-1.7173957955087906</v>
          </cell>
          <cell r="S15112">
            <v>40</v>
          </cell>
        </row>
        <row r="15113">
          <cell r="K15113">
            <v>-0.75812969503525907</v>
          </cell>
          <cell r="S15113">
            <v>40</v>
          </cell>
        </row>
        <row r="15114">
          <cell r="K15114">
            <v>-1.6242316914398168E-2</v>
          </cell>
          <cell r="S15114">
            <v>40</v>
          </cell>
        </row>
        <row r="15115">
          <cell r="K15115">
            <v>-9.2667185927448013E-3</v>
          </cell>
          <cell r="S15115">
            <v>40</v>
          </cell>
        </row>
        <row r="15116">
          <cell r="K15116">
            <v>3.5005965369394301</v>
          </cell>
          <cell r="S15116">
            <v>40</v>
          </cell>
        </row>
        <row r="15117">
          <cell r="K15117">
            <v>-1.4985891328148131E-4</v>
          </cell>
          <cell r="S15117">
            <v>40</v>
          </cell>
        </row>
        <row r="15118">
          <cell r="K15118">
            <v>10.996485454752085</v>
          </cell>
          <cell r="S15118">
            <v>40</v>
          </cell>
        </row>
        <row r="15119">
          <cell r="K15119">
            <v>-1.5667286947029523E-2</v>
          </cell>
          <cell r="S15119">
            <v>40</v>
          </cell>
        </row>
        <row r="15120">
          <cell r="K15120">
            <v>-9.4920877491592462E-2</v>
          </cell>
          <cell r="S15120">
            <v>40</v>
          </cell>
        </row>
        <row r="15121">
          <cell r="K15121">
            <v>-2.5618051816192457E-2</v>
          </cell>
          <cell r="S15121">
            <v>30</v>
          </cell>
        </row>
        <row r="15122">
          <cell r="K15122">
            <v>-1.0087641140726553</v>
          </cell>
          <cell r="S15122">
            <v>40</v>
          </cell>
        </row>
        <row r="15123">
          <cell r="K15123">
            <v>-3.2273071901301839E-2</v>
          </cell>
          <cell r="S15123">
            <v>40</v>
          </cell>
        </row>
        <row r="15124">
          <cell r="K15124">
            <v>-3.0727864423931463E-2</v>
          </cell>
          <cell r="S15124">
            <v>40</v>
          </cell>
        </row>
        <row r="15125">
          <cell r="K15125">
            <v>-0.83975609015025021</v>
          </cell>
          <cell r="S15125">
            <v>40</v>
          </cell>
        </row>
        <row r="15126">
          <cell r="K15126">
            <v>-1.1863326499499125</v>
          </cell>
          <cell r="S15126">
            <v>40</v>
          </cell>
        </row>
        <row r="15127">
          <cell r="K15127">
            <v>-1.2330208879510609</v>
          </cell>
          <cell r="S15127">
            <v>40</v>
          </cell>
        </row>
        <row r="15128">
          <cell r="K15128">
            <v>-0.88623281862691705</v>
          </cell>
          <cell r="S15128">
            <v>40</v>
          </cell>
        </row>
        <row r="15129">
          <cell r="K15129">
            <v>-1.2853512810789509</v>
          </cell>
          <cell r="S15129">
            <v>40</v>
          </cell>
        </row>
        <row r="15130">
          <cell r="K15130">
            <v>1.3931254118765664</v>
          </cell>
          <cell r="S15130">
            <v>40</v>
          </cell>
        </row>
        <row r="15131">
          <cell r="K15131">
            <v>-0.97168885910484248</v>
          </cell>
          <cell r="S15131">
            <v>40</v>
          </cell>
        </row>
        <row r="15132">
          <cell r="K15132">
            <v>0.80057976818565857</v>
          </cell>
          <cell r="S15132">
            <v>40</v>
          </cell>
        </row>
        <row r="15133">
          <cell r="K15133">
            <v>1.3675504829313498</v>
          </cell>
          <cell r="S15133">
            <v>40</v>
          </cell>
        </row>
        <row r="15134">
          <cell r="K15134">
            <v>19.837227200379075</v>
          </cell>
          <cell r="S15134">
            <v>40</v>
          </cell>
        </row>
        <row r="15135">
          <cell r="K15135">
            <v>-2.994054902573173E-2</v>
          </cell>
          <cell r="S15135">
            <v>40</v>
          </cell>
        </row>
        <row r="15136">
          <cell r="K15136">
            <v>-2.4959652203462204E-2</v>
          </cell>
          <cell r="S15136">
            <v>40</v>
          </cell>
        </row>
        <row r="15137">
          <cell r="K15137">
            <v>-0.28154428268016868</v>
          </cell>
          <cell r="S15137">
            <v>40</v>
          </cell>
        </row>
        <row r="15138">
          <cell r="K15138">
            <v>-0.47586030463013357</v>
          </cell>
          <cell r="S15138">
            <v>40</v>
          </cell>
        </row>
        <row r="15139">
          <cell r="K15139">
            <v>-0.24073872958318168</v>
          </cell>
          <cell r="S15139">
            <v>40</v>
          </cell>
        </row>
        <row r="15140">
          <cell r="K15140">
            <v>14.109213217804404</v>
          </cell>
          <cell r="S15140">
            <v>40</v>
          </cell>
        </row>
        <row r="15141">
          <cell r="K15141">
            <v>5.1351306116449162</v>
          </cell>
          <cell r="S15141">
            <v>40</v>
          </cell>
        </row>
        <row r="15142">
          <cell r="K15142">
            <v>-6.2213923346183871E-2</v>
          </cell>
          <cell r="S15142">
            <v>31</v>
          </cell>
        </row>
        <row r="15143">
          <cell r="K15143">
            <v>-3.7313452447492864E-3</v>
          </cell>
          <cell r="S15143">
            <v>40</v>
          </cell>
        </row>
        <row r="15144">
          <cell r="K15144">
            <v>-1.7516657283788381E-3</v>
          </cell>
          <cell r="S15144">
            <v>40</v>
          </cell>
        </row>
        <row r="15145">
          <cell r="K15145">
            <v>-1.9269468307455202E-3</v>
          </cell>
          <cell r="S15145">
            <v>40</v>
          </cell>
        </row>
        <row r="15146">
          <cell r="K15146">
            <v>-0.87306164219396032</v>
          </cell>
          <cell r="S15146">
            <v>40</v>
          </cell>
        </row>
        <row r="15147">
          <cell r="K15147">
            <v>-1.4052133959949775</v>
          </cell>
          <cell r="S15147">
            <v>40</v>
          </cell>
        </row>
        <row r="15148">
          <cell r="K15148">
            <v>-1.5001831992069921</v>
          </cell>
          <cell r="S15148">
            <v>40</v>
          </cell>
        </row>
        <row r="15149">
          <cell r="K15149">
            <v>-0.78847516674190843</v>
          </cell>
          <cell r="S15149">
            <v>40</v>
          </cell>
        </row>
        <row r="15150">
          <cell r="K15150">
            <v>-0.60032264913326228</v>
          </cell>
          <cell r="S15150">
            <v>40</v>
          </cell>
        </row>
        <row r="15151">
          <cell r="K15151">
            <v>0.40730281732696283</v>
          </cell>
          <cell r="S15151">
            <v>40</v>
          </cell>
        </row>
        <row r="15152">
          <cell r="K15152">
            <v>-0.70443887897080171</v>
          </cell>
          <cell r="S15152">
            <v>40</v>
          </cell>
        </row>
        <row r="15153">
          <cell r="K15153">
            <v>-5.2706928777624378E-3</v>
          </cell>
          <cell r="S15153">
            <v>40</v>
          </cell>
        </row>
        <row r="15154">
          <cell r="K15154">
            <v>-5.7018094478053314E-3</v>
          </cell>
          <cell r="S15154">
            <v>40</v>
          </cell>
        </row>
        <row r="15155">
          <cell r="K15155">
            <v>9.9270135677758942E-3</v>
          </cell>
          <cell r="S15155">
            <v>40</v>
          </cell>
        </row>
        <row r="15156">
          <cell r="K15156">
            <v>-0.32933794137834427</v>
          </cell>
          <cell r="S15156">
            <v>40</v>
          </cell>
        </row>
        <row r="15157">
          <cell r="K15157">
            <v>-0.41770657659244959</v>
          </cell>
          <cell r="S15157">
            <v>40</v>
          </cell>
        </row>
        <row r="15158">
          <cell r="K15158">
            <v>-3.9961300726064734E-3</v>
          </cell>
          <cell r="S15158">
            <v>40</v>
          </cell>
        </row>
        <row r="15159">
          <cell r="K15159">
            <v>-0.38046823804450203</v>
          </cell>
          <cell r="S15159">
            <v>40</v>
          </cell>
        </row>
        <row r="15160">
          <cell r="K15160">
            <v>-1.3511270351860562E-2</v>
          </cell>
          <cell r="S15160">
            <v>40</v>
          </cell>
        </row>
        <row r="15161">
          <cell r="K15161">
            <v>-3.2748500275702722E-3</v>
          </cell>
          <cell r="S15161">
            <v>40</v>
          </cell>
        </row>
        <row r="15162">
          <cell r="K15162">
            <v>-1.3711750819087851E-2</v>
          </cell>
          <cell r="S15162">
            <v>40</v>
          </cell>
        </row>
        <row r="15163">
          <cell r="K15163">
            <v>-5.3578964248634751E-2</v>
          </cell>
          <cell r="S15163">
            <v>31</v>
          </cell>
        </row>
        <row r="15164">
          <cell r="K15164">
            <v>-3.6968165782394775E-3</v>
          </cell>
          <cell r="S15164">
            <v>40</v>
          </cell>
        </row>
        <row r="15165">
          <cell r="K15165">
            <v>-1.2715748098076807</v>
          </cell>
          <cell r="S15165">
            <v>40</v>
          </cell>
        </row>
        <row r="15166">
          <cell r="K15166">
            <v>-1.6981067285824036E-3</v>
          </cell>
          <cell r="S15166">
            <v>40</v>
          </cell>
        </row>
        <row r="15167">
          <cell r="K15167">
            <v>-2.31099786298458E-3</v>
          </cell>
          <cell r="S15167">
            <v>40</v>
          </cell>
        </row>
        <row r="15168">
          <cell r="K15168">
            <v>-1.8157010661781756E-3</v>
          </cell>
          <cell r="S15168">
            <v>40</v>
          </cell>
        </row>
        <row r="15169">
          <cell r="K15169">
            <v>-1.7213590897734773E-3</v>
          </cell>
          <cell r="S15169">
            <v>40</v>
          </cell>
        </row>
        <row r="15170">
          <cell r="K15170">
            <v>-0.87467573189271697</v>
          </cell>
          <cell r="S15170">
            <v>40</v>
          </cell>
        </row>
        <row r="15171">
          <cell r="K15171">
            <v>6.9909487536330139E-2</v>
          </cell>
          <cell r="S15171">
            <v>40</v>
          </cell>
        </row>
        <row r="15172">
          <cell r="K15172">
            <v>-1.4041362568984228</v>
          </cell>
          <cell r="S15172">
            <v>40</v>
          </cell>
        </row>
        <row r="15173">
          <cell r="K15173">
            <v>0.13175826948270639</v>
          </cell>
          <cell r="S15173">
            <v>40</v>
          </cell>
        </row>
        <row r="15174">
          <cell r="K15174">
            <v>-1.4828763180869111</v>
          </cell>
          <cell r="S15174">
            <v>40</v>
          </cell>
        </row>
        <row r="15175">
          <cell r="K15175">
            <v>0.17199469499866812</v>
          </cell>
          <cell r="S15175">
            <v>40</v>
          </cell>
        </row>
        <row r="15176">
          <cell r="K15176">
            <v>-0.79034345592540411</v>
          </cell>
          <cell r="S15176">
            <v>40</v>
          </cell>
        </row>
        <row r="15177">
          <cell r="K15177">
            <v>-8.8216712737827649E-2</v>
          </cell>
          <cell r="S15177">
            <v>40</v>
          </cell>
        </row>
        <row r="15178">
          <cell r="K15178">
            <v>-0.60546261147312952</v>
          </cell>
          <cell r="S15178">
            <v>40</v>
          </cell>
        </row>
        <row r="15179">
          <cell r="K15179">
            <v>0.1684986845264326</v>
          </cell>
          <cell r="S15179">
            <v>40</v>
          </cell>
        </row>
        <row r="15180">
          <cell r="K15180">
            <v>0.41040930390246111</v>
          </cell>
          <cell r="S15180">
            <v>40</v>
          </cell>
        </row>
        <row r="15181">
          <cell r="K15181">
            <v>0.3084822285927582</v>
          </cell>
          <cell r="S15181">
            <v>40</v>
          </cell>
        </row>
        <row r="15182">
          <cell r="K15182">
            <v>-0.70842159949038497</v>
          </cell>
          <cell r="S15182">
            <v>40</v>
          </cell>
        </row>
        <row r="15183">
          <cell r="K15183">
            <v>-0.26155002727066207</v>
          </cell>
          <cell r="S15183">
            <v>40</v>
          </cell>
        </row>
        <row r="15184">
          <cell r="K15184">
            <v>-5.3678674183522332E-3</v>
          </cell>
          <cell r="S15184">
            <v>40</v>
          </cell>
        </row>
        <row r="15185">
          <cell r="K15185">
            <v>-1.637894273401869E-2</v>
          </cell>
          <cell r="S15185">
            <v>40</v>
          </cell>
        </row>
        <row r="15186">
          <cell r="K15186">
            <v>-5.7817232040992921E-3</v>
          </cell>
          <cell r="S15186">
            <v>40</v>
          </cell>
        </row>
        <row r="15187">
          <cell r="K15187">
            <v>-1.2232782566480494E-2</v>
          </cell>
          <cell r="S15187">
            <v>40</v>
          </cell>
        </row>
        <row r="15188">
          <cell r="K15188">
            <v>-0.64026343902305205</v>
          </cell>
          <cell r="S15188">
            <v>40</v>
          </cell>
        </row>
        <row r="15189">
          <cell r="K15189">
            <v>-2.8482001827104335E-3</v>
          </cell>
          <cell r="S15189">
            <v>40</v>
          </cell>
        </row>
        <row r="15190">
          <cell r="K15190">
            <v>-0.32839490015721529</v>
          </cell>
          <cell r="S15190">
            <v>40</v>
          </cell>
        </row>
        <row r="15191">
          <cell r="K15191">
            <v>-1.284313721996036E-2</v>
          </cell>
          <cell r="S15191">
            <v>40</v>
          </cell>
        </row>
        <row r="15192">
          <cell r="K15192">
            <v>-0.39326467164402257</v>
          </cell>
          <cell r="S15192">
            <v>40</v>
          </cell>
        </row>
        <row r="15193">
          <cell r="K15193">
            <v>-0.27857974395753421</v>
          </cell>
          <cell r="S15193">
            <v>40</v>
          </cell>
        </row>
        <row r="15194">
          <cell r="K15194">
            <v>-4.1757479434349036E-3</v>
          </cell>
          <cell r="S15194">
            <v>40</v>
          </cell>
        </row>
        <row r="15195">
          <cell r="K15195">
            <v>-1.2095600331378209E-2</v>
          </cell>
          <cell r="S15195">
            <v>40</v>
          </cell>
        </row>
        <row r="15196">
          <cell r="K15196">
            <v>-0.4913578439765634</v>
          </cell>
          <cell r="S15196">
            <v>40</v>
          </cell>
        </row>
        <row r="15197">
          <cell r="K15197">
            <v>-0.31592621023412421</v>
          </cell>
          <cell r="S15197">
            <v>40</v>
          </cell>
        </row>
        <row r="15198">
          <cell r="K15198">
            <v>-1.5630420837748241E-2</v>
          </cell>
          <cell r="S15198">
            <v>40</v>
          </cell>
        </row>
        <row r="15199">
          <cell r="K15199">
            <v>-0.15896685721827672</v>
          </cell>
          <cell r="S15199">
            <v>40</v>
          </cell>
        </row>
        <row r="15200">
          <cell r="K15200">
            <v>-3.3364014894460572E-3</v>
          </cell>
          <cell r="S15200">
            <v>40</v>
          </cell>
        </row>
        <row r="15201">
          <cell r="K15201">
            <v>-0.52323519765060011</v>
          </cell>
          <cell r="S15201">
            <v>40</v>
          </cell>
        </row>
        <row r="15202">
          <cell r="K15202">
            <v>-1.3703326699270241E-2</v>
          </cell>
          <cell r="S15202">
            <v>40</v>
          </cell>
        </row>
        <row r="15203">
          <cell r="K15203">
            <v>-1.6144634162434991E-2</v>
          </cell>
          <cell r="S15203">
            <v>40</v>
          </cell>
        </row>
        <row r="15204">
          <cell r="K15204">
            <v>-3.54543936818758E-2</v>
          </cell>
          <cell r="S15204">
            <v>31</v>
          </cell>
        </row>
        <row r="15205">
          <cell r="K15205">
            <v>-0.5157798561036997</v>
          </cell>
          <cell r="S15205">
            <v>32</v>
          </cell>
        </row>
        <row r="15206">
          <cell r="K15206">
            <v>-3.623591405684036E-2</v>
          </cell>
          <cell r="S15206">
            <v>40</v>
          </cell>
        </row>
        <row r="15207">
          <cell r="K15207">
            <v>-1.5892620058926225E-2</v>
          </cell>
          <cell r="S15207">
            <v>40</v>
          </cell>
        </row>
        <row r="15208">
          <cell r="K15208">
            <v>-1.6064147248791037E-2</v>
          </cell>
          <cell r="S15208">
            <v>40</v>
          </cell>
        </row>
        <row r="15209">
          <cell r="K15209">
            <v>-0.88170647447943051</v>
          </cell>
          <cell r="S15209">
            <v>40</v>
          </cell>
        </row>
        <row r="15210">
          <cell r="K15210">
            <v>-1.4040248516040872</v>
          </cell>
          <cell r="S15210">
            <v>40</v>
          </cell>
        </row>
        <row r="15211">
          <cell r="K15211">
            <v>-1.4823146461900547</v>
          </cell>
          <cell r="S15211">
            <v>40</v>
          </cell>
        </row>
        <row r="15212">
          <cell r="K15212">
            <v>-0.79953284984580353</v>
          </cell>
          <cell r="S15212">
            <v>40</v>
          </cell>
        </row>
        <row r="15213">
          <cell r="K15213">
            <v>-0.6174639012542753</v>
          </cell>
          <cell r="S15213">
            <v>40</v>
          </cell>
        </row>
        <row r="15214">
          <cell r="K15214">
            <v>0.41998907624002385</v>
          </cell>
          <cell r="S15214">
            <v>40</v>
          </cell>
        </row>
        <row r="15215">
          <cell r="K15215">
            <v>-0.71589436999627254</v>
          </cell>
          <cell r="S15215">
            <v>40</v>
          </cell>
        </row>
        <row r="15216">
          <cell r="K15216">
            <v>-5.5826169454772424E-4</v>
          </cell>
          <cell r="S15216">
            <v>40</v>
          </cell>
        </row>
        <row r="15217">
          <cell r="K15217">
            <v>-5.9721028033198889E-4</v>
          </cell>
          <cell r="S15217">
            <v>40</v>
          </cell>
        </row>
        <row r="15218">
          <cell r="K15218">
            <v>-0.67683291462461648</v>
          </cell>
          <cell r="S15218">
            <v>40</v>
          </cell>
        </row>
        <row r="15219">
          <cell r="K15219">
            <v>-0.32027327681581952</v>
          </cell>
          <cell r="S15219">
            <v>40</v>
          </cell>
        </row>
        <row r="15220">
          <cell r="K15220">
            <v>-0.37544013075022103</v>
          </cell>
          <cell r="S15220">
            <v>40</v>
          </cell>
        </row>
        <row r="15221">
          <cell r="K15221">
            <v>-4.5727364501823653E-4</v>
          </cell>
          <cell r="S15221">
            <v>40</v>
          </cell>
        </row>
        <row r="15222">
          <cell r="K15222">
            <v>-8.5763021510328798E-3</v>
          </cell>
          <cell r="S15222">
            <v>40</v>
          </cell>
        </row>
        <row r="15223">
          <cell r="K15223">
            <v>-1.6322322634138163E-3</v>
          </cell>
          <cell r="S15223">
            <v>40</v>
          </cell>
        </row>
        <row r="15224">
          <cell r="K15224">
            <v>-3.0530649579771184E-4</v>
          </cell>
          <cell r="S15224">
            <v>40</v>
          </cell>
        </row>
        <row r="15225">
          <cell r="K15225">
            <v>-0.4121985552780888</v>
          </cell>
          <cell r="S15225">
            <v>40</v>
          </cell>
        </row>
        <row r="15226">
          <cell r="K15226">
            <v>-2.7117939862350803E-3</v>
          </cell>
          <cell r="S15226">
            <v>33</v>
          </cell>
        </row>
        <row r="15227">
          <cell r="K15227">
            <v>-0.29786006235003881</v>
          </cell>
          <cell r="S15227">
            <v>40</v>
          </cell>
        </row>
        <row r="15228">
          <cell r="K15228">
            <v>0.57235175462963439</v>
          </cell>
          <cell r="S15228">
            <v>40</v>
          </cell>
        </row>
        <row r="15229">
          <cell r="K15229">
            <v>0.90489112648911407</v>
          </cell>
          <cell r="S15229">
            <v>40</v>
          </cell>
        </row>
        <row r="15230">
          <cell r="K15230">
            <v>-1.5293104846222172</v>
          </cell>
          <cell r="S15230">
            <v>40</v>
          </cell>
        </row>
        <row r="15231">
          <cell r="K15231">
            <v>-1.6268408538542387</v>
          </cell>
          <cell r="S15231">
            <v>40</v>
          </cell>
        </row>
        <row r="15232">
          <cell r="K15232">
            <v>-1.6672378726989758</v>
          </cell>
          <cell r="S15232">
            <v>40</v>
          </cell>
        </row>
        <row r="15233">
          <cell r="K15233">
            <v>1.1929149184150374</v>
          </cell>
          <cell r="S15233">
            <v>40</v>
          </cell>
        </row>
        <row r="15234">
          <cell r="K15234">
            <v>4.3809354835980319</v>
          </cell>
          <cell r="S15234">
            <v>40</v>
          </cell>
        </row>
        <row r="15235">
          <cell r="K15235">
            <v>4.4443372111437887</v>
          </cell>
          <cell r="S15235">
            <v>40</v>
          </cell>
        </row>
        <row r="15236">
          <cell r="K15236">
            <v>-0.57574464693945915</v>
          </cell>
          <cell r="S15236">
            <v>40</v>
          </cell>
        </row>
        <row r="15237">
          <cell r="K15237">
            <v>-0.33074397988034271</v>
          </cell>
          <cell r="S15237">
            <v>40</v>
          </cell>
        </row>
        <row r="15238">
          <cell r="K15238">
            <v>4.0094051349432044E-2</v>
          </cell>
          <cell r="S15238">
            <v>40</v>
          </cell>
        </row>
        <row r="15239">
          <cell r="K15239">
            <v>-1.0550321274599037</v>
          </cell>
          <cell r="S15239">
            <v>40</v>
          </cell>
        </row>
        <row r="15240">
          <cell r="K15240">
            <v>-1.0501832756679279</v>
          </cell>
          <cell r="S15240">
            <v>40</v>
          </cell>
        </row>
        <row r="15241">
          <cell r="K15241">
            <v>1.0687223797549876</v>
          </cell>
          <cell r="S15241">
            <v>40</v>
          </cell>
        </row>
        <row r="15242">
          <cell r="K15242">
            <v>-1.1659313371945115</v>
          </cell>
          <cell r="S15242">
            <v>40</v>
          </cell>
        </row>
        <row r="15243">
          <cell r="K15243">
            <v>-1.2086376066979025</v>
          </cell>
          <cell r="S15243">
            <v>40</v>
          </cell>
        </row>
        <row r="15244">
          <cell r="K15244">
            <v>6.838278063558592</v>
          </cell>
          <cell r="S15244">
            <v>40</v>
          </cell>
        </row>
        <row r="15245">
          <cell r="K15245">
            <v>3.0842879293788066</v>
          </cell>
          <cell r="S15245">
            <v>40</v>
          </cell>
        </row>
        <row r="15246">
          <cell r="K15246">
            <v>13.215170441434527</v>
          </cell>
          <cell r="S15246">
            <v>40</v>
          </cell>
        </row>
        <row r="15247">
          <cell r="K15247">
            <v>26.94447300512234</v>
          </cell>
          <cell r="S15247">
            <v>40</v>
          </cell>
        </row>
        <row r="15248">
          <cell r="K15248">
            <v>-0.96700572716106792</v>
          </cell>
          <cell r="S15248">
            <v>40</v>
          </cell>
        </row>
        <row r="15249">
          <cell r="K15249">
            <v>-0.91657012163663221</v>
          </cell>
          <cell r="S15249">
            <v>40</v>
          </cell>
        </row>
        <row r="15250">
          <cell r="K15250">
            <v>6.7209193320695013E-2</v>
          </cell>
          <cell r="S15250">
            <v>40</v>
          </cell>
        </row>
        <row r="15251">
          <cell r="K15251">
            <v>-1.1862577961781537</v>
          </cell>
          <cell r="S15251">
            <v>40</v>
          </cell>
        </row>
        <row r="15252">
          <cell r="K15252">
            <v>1.2105976570419721</v>
          </cell>
          <cell r="S15252">
            <v>40</v>
          </cell>
        </row>
        <row r="15253">
          <cell r="K15253">
            <v>1.2448728982375745</v>
          </cell>
          <cell r="S15253">
            <v>40</v>
          </cell>
        </row>
        <row r="15254">
          <cell r="K15254">
            <v>-1.2206397630380039</v>
          </cell>
          <cell r="S15254">
            <v>40</v>
          </cell>
        </row>
        <row r="15255">
          <cell r="K15255">
            <v>-1.1191796747153318</v>
          </cell>
          <cell r="S15255">
            <v>40</v>
          </cell>
        </row>
        <row r="15256">
          <cell r="K15256">
            <v>1.1174428522895234</v>
          </cell>
          <cell r="S15256">
            <v>40</v>
          </cell>
        </row>
        <row r="15257">
          <cell r="K15257">
            <v>-0.9729682322970894</v>
          </cell>
          <cell r="S15257">
            <v>40</v>
          </cell>
        </row>
        <row r="15258">
          <cell r="K15258">
            <v>-0.99270876707516698</v>
          </cell>
          <cell r="S15258">
            <v>40</v>
          </cell>
        </row>
        <row r="15259">
          <cell r="K15259">
            <v>4.9161469948710824E-2</v>
          </cell>
          <cell r="S15259">
            <v>40</v>
          </cell>
        </row>
        <row r="15260">
          <cell r="K15260">
            <v>4.0880228232454892</v>
          </cell>
          <cell r="S15260">
            <v>40</v>
          </cell>
        </row>
        <row r="15261">
          <cell r="K15261">
            <v>0.24528017521548803</v>
          </cell>
          <cell r="S15261">
            <v>40</v>
          </cell>
        </row>
        <row r="15262">
          <cell r="K15262">
            <v>0.42686124884778309</v>
          </cell>
          <cell r="S15262">
            <v>40</v>
          </cell>
        </row>
        <row r="15263">
          <cell r="K15263">
            <v>2.0722709116796099E-2</v>
          </cell>
          <cell r="S15263">
            <v>40</v>
          </cell>
        </row>
        <row r="15264">
          <cell r="K15264">
            <v>0.17277656302092534</v>
          </cell>
          <cell r="S15264">
            <v>40</v>
          </cell>
        </row>
        <row r="15265">
          <cell r="K15265">
            <v>6.3816091299434055</v>
          </cell>
          <cell r="S15265">
            <v>40</v>
          </cell>
        </row>
        <row r="15266">
          <cell r="K15266">
            <v>4.4706013784409193E-2</v>
          </cell>
          <cell r="S15266">
            <v>40</v>
          </cell>
        </row>
        <row r="15267">
          <cell r="K15267">
            <v>19.58602479822849</v>
          </cell>
          <cell r="S15267">
            <v>40</v>
          </cell>
        </row>
        <row r="15268">
          <cell r="K15268">
            <v>-1.4715698043770662E-2</v>
          </cell>
          <cell r="S15268">
            <v>40</v>
          </cell>
        </row>
        <row r="15269">
          <cell r="K15269">
            <v>-2.6421858749201732E-3</v>
          </cell>
          <cell r="S15269">
            <v>40</v>
          </cell>
        </row>
        <row r="15270">
          <cell r="K15270">
            <v>-0.90508262470983269</v>
          </cell>
          <cell r="S15270">
            <v>40</v>
          </cell>
        </row>
        <row r="15271">
          <cell r="K15271">
            <v>-0.83172788110584916</v>
          </cell>
          <cell r="S15271">
            <v>40</v>
          </cell>
        </row>
        <row r="15272">
          <cell r="K15272">
            <v>-0.89460803048416215</v>
          </cell>
          <cell r="S15272">
            <v>40</v>
          </cell>
        </row>
        <row r="15273">
          <cell r="K15273">
            <v>-0.69310195515404316</v>
          </cell>
          <cell r="S15273">
            <v>40</v>
          </cell>
        </row>
        <row r="15274">
          <cell r="K15274">
            <v>3.6436717340275031E-3</v>
          </cell>
          <cell r="S15274">
            <v>40</v>
          </cell>
        </row>
        <row r="15275">
          <cell r="K15275">
            <v>-0.81453871153558266</v>
          </cell>
          <cell r="S15275">
            <v>40</v>
          </cell>
        </row>
        <row r="15276">
          <cell r="K15276">
            <v>-0.65753912612571241</v>
          </cell>
          <cell r="S15276">
            <v>40</v>
          </cell>
        </row>
        <row r="15277">
          <cell r="K15277">
            <v>-8.4323799682826679E-3</v>
          </cell>
          <cell r="S15277">
            <v>40</v>
          </cell>
        </row>
        <row r="15278">
          <cell r="K15278">
            <v>-4.1437452764735453E-3</v>
          </cell>
          <cell r="S15278">
            <v>40</v>
          </cell>
        </row>
        <row r="15279">
          <cell r="K15279">
            <v>-2.7360667582711638E-3</v>
          </cell>
          <cell r="S15279">
            <v>40</v>
          </cell>
        </row>
        <row r="15280">
          <cell r="K15280">
            <v>-1.1267772502304808E-2</v>
          </cell>
          <cell r="S15280">
            <v>40</v>
          </cell>
        </row>
        <row r="15281">
          <cell r="K15281">
            <v>-0.74492812806521558</v>
          </cell>
          <cell r="S15281">
            <v>40</v>
          </cell>
        </row>
        <row r="15282">
          <cell r="K15282">
            <v>-0.6589729196784827</v>
          </cell>
          <cell r="S15282">
            <v>40</v>
          </cell>
        </row>
        <row r="15283">
          <cell r="K15283">
            <v>-1.5675702632749967E-2</v>
          </cell>
          <cell r="S15283">
            <v>40</v>
          </cell>
        </row>
        <row r="15284">
          <cell r="K15284">
            <v>2.9208030363358577</v>
          </cell>
          <cell r="S15284">
            <v>40</v>
          </cell>
        </row>
        <row r="15285">
          <cell r="K15285">
            <v>-0.62687013750616127</v>
          </cell>
          <cell r="S15285">
            <v>40</v>
          </cell>
        </row>
        <row r="15286">
          <cell r="K15286">
            <v>31.290800132052933</v>
          </cell>
          <cell r="S15286">
            <v>40</v>
          </cell>
        </row>
        <row r="15287">
          <cell r="K15287">
            <v>0.30034459697418059</v>
          </cell>
          <cell r="S15287">
            <v>40</v>
          </cell>
        </row>
        <row r="15288">
          <cell r="K15288">
            <v>3.156332495177506</v>
          </cell>
          <cell r="S15288">
            <v>40</v>
          </cell>
        </row>
        <row r="15289">
          <cell r="K15289">
            <v>1.7739246501840145</v>
          </cell>
          <cell r="S15289">
            <v>40</v>
          </cell>
        </row>
        <row r="15290">
          <cell r="K15290">
            <v>-1.1956136314127654E-2</v>
          </cell>
          <cell r="S15290">
            <v>40</v>
          </cell>
        </row>
        <row r="15291">
          <cell r="K15291">
            <v>-2.0740645330505863E-3</v>
          </cell>
          <cell r="S15291">
            <v>40</v>
          </cell>
        </row>
        <row r="15292">
          <cell r="K15292">
            <v>-1.8016922848976737E-3</v>
          </cell>
          <cell r="S15292">
            <v>40</v>
          </cell>
        </row>
        <row r="15293">
          <cell r="K15293">
            <v>-1.0064222302470923E-3</v>
          </cell>
          <cell r="S15293">
            <v>40</v>
          </cell>
        </row>
        <row r="15294">
          <cell r="K15294">
            <v>-8.5286638791910133E-4</v>
          </cell>
          <cell r="S15294">
            <v>40</v>
          </cell>
        </row>
        <row r="15295">
          <cell r="K15295">
            <v>-0.92596555974774253</v>
          </cell>
          <cell r="S15295">
            <v>40</v>
          </cell>
        </row>
        <row r="15296">
          <cell r="K15296">
            <v>-1.3152163314234676E-2</v>
          </cell>
          <cell r="S15296">
            <v>40</v>
          </cell>
        </row>
        <row r="15297">
          <cell r="K15297">
            <v>-8.0899030753696572E-4</v>
          </cell>
          <cell r="S15297">
            <v>40</v>
          </cell>
        </row>
        <row r="15298">
          <cell r="K15298">
            <v>-5.5898858513217964E-4</v>
          </cell>
          <cell r="S15298">
            <v>40</v>
          </cell>
        </row>
        <row r="15299">
          <cell r="K15299">
            <v>-1.055960867969467E-2</v>
          </cell>
          <cell r="S15299">
            <v>40</v>
          </cell>
        </row>
        <row r="15300">
          <cell r="K15300">
            <v>-1.3526028889394907E-3</v>
          </cell>
          <cell r="S15300">
            <v>40</v>
          </cell>
        </row>
        <row r="15301">
          <cell r="K15301">
            <v>-0.79829400552368057</v>
          </cell>
          <cell r="S15301">
            <v>40</v>
          </cell>
        </row>
        <row r="15302">
          <cell r="K15302">
            <v>-0.81569458955208163</v>
          </cell>
          <cell r="S15302">
            <v>40</v>
          </cell>
        </row>
        <row r="15303">
          <cell r="K15303">
            <v>-0.78052355073695656</v>
          </cell>
          <cell r="S15303">
            <v>40</v>
          </cell>
        </row>
        <row r="15304">
          <cell r="K15304">
            <v>-0.74841669027501068</v>
          </cell>
          <cell r="S15304">
            <v>40</v>
          </cell>
        </row>
        <row r="15305">
          <cell r="K15305">
            <v>-0.76405943222969408</v>
          </cell>
          <cell r="S15305">
            <v>40</v>
          </cell>
        </row>
        <row r="15306">
          <cell r="K15306">
            <v>-0.81936361642162403</v>
          </cell>
          <cell r="S15306">
            <v>40</v>
          </cell>
        </row>
        <row r="15307">
          <cell r="K15307">
            <v>3.8370129939856326</v>
          </cell>
          <cell r="S15307">
            <v>40</v>
          </cell>
        </row>
        <row r="15308">
          <cell r="K15308">
            <v>-0.83022259208022153</v>
          </cell>
          <cell r="S15308">
            <v>40</v>
          </cell>
        </row>
        <row r="15309">
          <cell r="K15309">
            <v>0.25923206158372347</v>
          </cell>
          <cell r="S15309">
            <v>40</v>
          </cell>
        </row>
        <row r="15310">
          <cell r="K15310">
            <v>3.4519013321201566</v>
          </cell>
          <cell r="S15310">
            <v>40</v>
          </cell>
        </row>
        <row r="15311">
          <cell r="K15311">
            <v>0.24308130655603791</v>
          </cell>
          <cell r="S15311">
            <v>40</v>
          </cell>
        </row>
        <row r="15312">
          <cell r="K15312">
            <v>0.24274386407154508</v>
          </cell>
          <cell r="S15312">
            <v>40</v>
          </cell>
        </row>
        <row r="15313">
          <cell r="K15313">
            <v>-4.717820418741722E-3</v>
          </cell>
          <cell r="S15313">
            <v>40</v>
          </cell>
        </row>
        <row r="15314">
          <cell r="K15314">
            <v>-0.45364791288858258</v>
          </cell>
          <cell r="S15314">
            <v>40</v>
          </cell>
        </row>
        <row r="15315">
          <cell r="K15315">
            <v>-0.34113045645912715</v>
          </cell>
          <cell r="S15315">
            <v>40</v>
          </cell>
        </row>
        <row r="15316">
          <cell r="K15316">
            <v>-0.27413885245350667</v>
          </cell>
          <cell r="S15316">
            <v>40</v>
          </cell>
        </row>
        <row r="15317">
          <cell r="K15317">
            <v>-1.8691522323375709E-3</v>
          </cell>
          <cell r="S15317">
            <v>40</v>
          </cell>
        </row>
        <row r="15318">
          <cell r="K15318">
            <v>-1.7983863925455507E-3</v>
          </cell>
          <cell r="S15318">
            <v>40</v>
          </cell>
        </row>
        <row r="15319">
          <cell r="K15319">
            <v>-1.8007483045422358E-3</v>
          </cell>
          <cell r="S15319">
            <v>40</v>
          </cell>
        </row>
        <row r="15320">
          <cell r="K15320">
            <v>-1.2990172388596522E-2</v>
          </cell>
          <cell r="S15320">
            <v>40</v>
          </cell>
        </row>
        <row r="15321">
          <cell r="K15321">
            <v>-7.1749134222366204E-3</v>
          </cell>
          <cell r="S15321">
            <v>40</v>
          </cell>
        </row>
        <row r="15322">
          <cell r="K15322">
            <v>-1.886551103488754E-3</v>
          </cell>
          <cell r="S15322">
            <v>40</v>
          </cell>
        </row>
        <row r="15323">
          <cell r="K15323">
            <v>0.11755093058219986</v>
          </cell>
          <cell r="S15323">
            <v>40</v>
          </cell>
        </row>
        <row r="15324">
          <cell r="K15324">
            <v>-0.44396835341178476</v>
          </cell>
          <cell r="S15324">
            <v>40</v>
          </cell>
        </row>
        <row r="15325">
          <cell r="K15325">
            <v>-0.44249264108116021</v>
          </cell>
          <cell r="S15325">
            <v>40</v>
          </cell>
        </row>
        <row r="15326">
          <cell r="K15326">
            <v>-0.33128025459937749</v>
          </cell>
          <cell r="S15326">
            <v>40</v>
          </cell>
        </row>
        <row r="15327">
          <cell r="K15327">
            <v>-0.32390717882496733</v>
          </cell>
          <cell r="S15327">
            <v>40</v>
          </cell>
        </row>
        <row r="15328">
          <cell r="K15328">
            <v>9.5614683868988019E-4</v>
          </cell>
          <cell r="S15328">
            <v>40</v>
          </cell>
        </row>
        <row r="15329">
          <cell r="K15329">
            <v>-0.23551540041880842</v>
          </cell>
          <cell r="S15329">
            <v>40</v>
          </cell>
        </row>
        <row r="15330">
          <cell r="K15330">
            <v>1.7299653186331799E-3</v>
          </cell>
          <cell r="S15330">
            <v>40</v>
          </cell>
        </row>
        <row r="15331">
          <cell r="K15331">
            <v>-6.7697794366780714E-3</v>
          </cell>
          <cell r="S15331">
            <v>40</v>
          </cell>
        </row>
        <row r="15332">
          <cell r="K15332">
            <v>0.24705241048460544</v>
          </cell>
          <cell r="S15332">
            <v>40</v>
          </cell>
        </row>
        <row r="15333">
          <cell r="K15333">
            <v>-6.7982700636940591E-3</v>
          </cell>
          <cell r="S15333">
            <v>40</v>
          </cell>
        </row>
        <row r="15334">
          <cell r="K15334">
            <v>-6.3512542998648723E-3</v>
          </cell>
          <cell r="S15334">
            <v>40</v>
          </cell>
        </row>
        <row r="15335">
          <cell r="K15335">
            <v>-3.5076864388989631E-3</v>
          </cell>
          <cell r="S15335">
            <v>40</v>
          </cell>
        </row>
        <row r="15336">
          <cell r="K15336">
            <v>-4.7118393810174969E-3</v>
          </cell>
          <cell r="S15336">
            <v>40</v>
          </cell>
        </row>
        <row r="15337">
          <cell r="K15337">
            <v>-3.9527582240427997E-3</v>
          </cell>
          <cell r="S15337">
            <v>40</v>
          </cell>
        </row>
        <row r="15338">
          <cell r="K15338">
            <v>-0.45786055841933537</v>
          </cell>
          <cell r="S15338">
            <v>40</v>
          </cell>
        </row>
        <row r="15339">
          <cell r="K15339">
            <v>7.2507568204175348</v>
          </cell>
          <cell r="S15339">
            <v>40</v>
          </cell>
        </row>
        <row r="15340">
          <cell r="K15340">
            <v>-0.35274469408462539</v>
          </cell>
          <cell r="S15340">
            <v>40</v>
          </cell>
        </row>
        <row r="15341">
          <cell r="K15341">
            <v>4.1128436086128639</v>
          </cell>
          <cell r="S15341">
            <v>40</v>
          </cell>
        </row>
        <row r="15342">
          <cell r="K15342">
            <v>-0.2816497436823594</v>
          </cell>
          <cell r="S15342">
            <v>40</v>
          </cell>
        </row>
        <row r="15343">
          <cell r="K15343">
            <v>4.3535745544242168</v>
          </cell>
          <cell r="S15343">
            <v>40</v>
          </cell>
        </row>
        <row r="15344">
          <cell r="K15344">
            <v>-1.9030146979637189E-3</v>
          </cell>
          <cell r="S15344">
            <v>40</v>
          </cell>
        </row>
        <row r="15345">
          <cell r="K15345">
            <v>3.3673195697172997</v>
          </cell>
          <cell r="S15345">
            <v>40</v>
          </cell>
        </row>
        <row r="15346">
          <cell r="K15346">
            <v>-1.8409552971728426E-3</v>
          </cell>
          <cell r="S15346">
            <v>40</v>
          </cell>
        </row>
        <row r="15347">
          <cell r="K15347">
            <v>3.8478342076685181</v>
          </cell>
          <cell r="S15347">
            <v>40</v>
          </cell>
        </row>
        <row r="15348">
          <cell r="K15348">
            <v>-1.8302961585990008E-3</v>
          </cell>
          <cell r="S15348">
            <v>40</v>
          </cell>
        </row>
        <row r="15349">
          <cell r="K15349">
            <v>4.0034544973775841</v>
          </cell>
          <cell r="S15349">
            <v>40</v>
          </cell>
        </row>
        <row r="15350">
          <cell r="K15350">
            <v>-1.2921914407277453E-2</v>
          </cell>
          <cell r="S15350">
            <v>40</v>
          </cell>
        </row>
        <row r="15351">
          <cell r="K15351">
            <v>-4.9130736068183235E-3</v>
          </cell>
          <cell r="S15351">
            <v>40</v>
          </cell>
        </row>
        <row r="15352">
          <cell r="K15352">
            <v>-7.1493549969998032E-3</v>
          </cell>
          <cell r="S15352">
            <v>40</v>
          </cell>
        </row>
        <row r="15353">
          <cell r="K15353">
            <v>-1.2811585629944644</v>
          </cell>
          <cell r="S15353">
            <v>40</v>
          </cell>
        </row>
        <row r="15354">
          <cell r="K15354">
            <v>-1.9955569992966258E-3</v>
          </cell>
          <cell r="S15354">
            <v>40</v>
          </cell>
        </row>
        <row r="15355">
          <cell r="K15355">
            <v>-1.5552606628950096</v>
          </cell>
          <cell r="S15355">
            <v>40</v>
          </cell>
        </row>
        <row r="15356">
          <cell r="K15356">
            <v>0.46047368633066699</v>
          </cell>
          <cell r="S15356">
            <v>40</v>
          </cell>
        </row>
        <row r="15357">
          <cell r="K15357">
            <v>-3.3842347094918939E-3</v>
          </cell>
          <cell r="S15357">
            <v>40</v>
          </cell>
        </row>
        <row r="15358">
          <cell r="K15358">
            <v>-0.44930770475442366</v>
          </cell>
          <cell r="S15358">
            <v>40</v>
          </cell>
        </row>
        <row r="15359">
          <cell r="K15359">
            <v>-3.7388654267770331E-3</v>
          </cell>
          <cell r="S15359">
            <v>40</v>
          </cell>
        </row>
        <row r="15360">
          <cell r="K15360">
            <v>-0.43838026229603444</v>
          </cell>
          <cell r="S15360">
            <v>40</v>
          </cell>
        </row>
        <row r="15361">
          <cell r="K15361">
            <v>-4.3082423506727802E-3</v>
          </cell>
          <cell r="S15361">
            <v>40</v>
          </cell>
        </row>
        <row r="15362">
          <cell r="K15362">
            <v>-0.33949171926117788</v>
          </cell>
          <cell r="S15362">
            <v>40</v>
          </cell>
        </row>
        <row r="15363">
          <cell r="K15363">
            <v>-3.6263944491426504E-3</v>
          </cell>
          <cell r="S15363">
            <v>40</v>
          </cell>
        </row>
        <row r="15364">
          <cell r="K15364">
            <v>-0.32639473892668253</v>
          </cell>
          <cell r="S15364">
            <v>40</v>
          </cell>
        </row>
        <row r="15365">
          <cell r="K15365">
            <v>-1.1386108066807263</v>
          </cell>
          <cell r="S15365">
            <v>40</v>
          </cell>
        </row>
        <row r="15366">
          <cell r="K15366">
            <v>-0.35108009058806117</v>
          </cell>
          <cell r="S15366">
            <v>40</v>
          </cell>
        </row>
        <row r="15367">
          <cell r="K15367">
            <v>-5.7003414254342159E-3</v>
          </cell>
          <cell r="S15367">
            <v>40</v>
          </cell>
        </row>
        <row r="15368">
          <cell r="K15368">
            <v>-0.24111113914767107</v>
          </cell>
          <cell r="S15368">
            <v>40</v>
          </cell>
        </row>
        <row r="15369">
          <cell r="K15369">
            <v>1.3453111897928556</v>
          </cell>
          <cell r="S15369">
            <v>40</v>
          </cell>
        </row>
        <row r="15370">
          <cell r="K15370">
            <v>-0.31881225554792869</v>
          </cell>
          <cell r="S15370">
            <v>40</v>
          </cell>
        </row>
        <row r="15371">
          <cell r="K15371">
            <v>-5.9008185434636278E-3</v>
          </cell>
          <cell r="S15371">
            <v>40</v>
          </cell>
        </row>
        <row r="15372">
          <cell r="K15372">
            <v>-6.9388667854752371E-3</v>
          </cell>
          <cell r="S15372">
            <v>40</v>
          </cell>
        </row>
        <row r="15373">
          <cell r="K15373">
            <v>-7.4856826171912985E-3</v>
          </cell>
          <cell r="S15373">
            <v>40</v>
          </cell>
        </row>
        <row r="15374">
          <cell r="K15374">
            <v>-8.4463319911787599E-2</v>
          </cell>
          <cell r="S15374">
            <v>40</v>
          </cell>
        </row>
        <row r="15375">
          <cell r="K15375">
            <v>-6.3902535047597422E-2</v>
          </cell>
          <cell r="S15375">
            <v>40</v>
          </cell>
        </row>
        <row r="15376">
          <cell r="K15376">
            <v>-4.8234131176644518E-2</v>
          </cell>
          <cell r="S15376">
            <v>40</v>
          </cell>
        </row>
        <row r="15377">
          <cell r="K15377">
            <v>-0.47132223214992763</v>
          </cell>
          <cell r="S15377">
            <v>40</v>
          </cell>
        </row>
        <row r="15378">
          <cell r="K15378">
            <v>-0.3703616339340996</v>
          </cell>
          <cell r="S15378">
            <v>40</v>
          </cell>
        </row>
        <row r="15379">
          <cell r="K15379">
            <v>-0.2962996994159719</v>
          </cell>
          <cell r="S15379">
            <v>40</v>
          </cell>
        </row>
        <row r="15380">
          <cell r="K15380">
            <v>-1.9725022992898861E-4</v>
          </cell>
          <cell r="S15380">
            <v>40</v>
          </cell>
        </row>
        <row r="15381">
          <cell r="K15381">
            <v>-1.9080610644717016E-4</v>
          </cell>
          <cell r="S15381">
            <v>40</v>
          </cell>
        </row>
        <row r="15382">
          <cell r="K15382">
            <v>-1.8834229002750855E-4</v>
          </cell>
          <cell r="S15382">
            <v>40</v>
          </cell>
        </row>
        <row r="15383">
          <cell r="K15383">
            <v>-0.12665494217509279</v>
          </cell>
          <cell r="S15383">
            <v>40</v>
          </cell>
        </row>
        <row r="15384">
          <cell r="K15384">
            <v>-2.3422138358050103E-4</v>
          </cell>
          <cell r="S15384">
            <v>40</v>
          </cell>
        </row>
        <row r="15385">
          <cell r="K15385">
            <v>-2.019372005614083E-2</v>
          </cell>
          <cell r="S15385">
            <v>40</v>
          </cell>
        </row>
        <row r="15386">
          <cell r="K15386">
            <v>4.0718054303556017E-2</v>
          </cell>
          <cell r="S15386">
            <v>40</v>
          </cell>
        </row>
        <row r="15387">
          <cell r="K15387">
            <v>-0.46711976678037098</v>
          </cell>
          <cell r="S15387">
            <v>40</v>
          </cell>
        </row>
        <row r="15388">
          <cell r="K15388">
            <v>-0.43436117667254903</v>
          </cell>
          <cell r="S15388">
            <v>40</v>
          </cell>
        </row>
        <row r="15389">
          <cell r="K15389">
            <v>-0.35724731533720239</v>
          </cell>
          <cell r="S15389">
            <v>40</v>
          </cell>
        </row>
        <row r="15390">
          <cell r="K15390">
            <v>-0.32263306667514691</v>
          </cell>
          <cell r="S15390">
            <v>40</v>
          </cell>
        </row>
        <row r="15391">
          <cell r="K15391">
            <v>-0.33965143962798994</v>
          </cell>
          <cell r="S15391">
            <v>40</v>
          </cell>
        </row>
        <row r="15392">
          <cell r="K15392">
            <v>-0.25547909582255512</v>
          </cell>
          <cell r="S15392">
            <v>40</v>
          </cell>
        </row>
        <row r="15393">
          <cell r="K15393">
            <v>-0.28176085838938192</v>
          </cell>
          <cell r="S15393">
            <v>40</v>
          </cell>
        </row>
        <row r="15394">
          <cell r="K15394">
            <v>0.51905790761887582</v>
          </cell>
          <cell r="S15394">
            <v>40</v>
          </cell>
        </row>
        <row r="15395">
          <cell r="K15395">
            <v>-1.0468234512786443</v>
          </cell>
          <cell r="S15395">
            <v>40</v>
          </cell>
        </row>
        <row r="15396">
          <cell r="K15396">
            <v>-1.0106096379348191</v>
          </cell>
          <cell r="S15396">
            <v>40</v>
          </cell>
        </row>
        <row r="15397">
          <cell r="K15397">
            <v>1.5347735826547255</v>
          </cell>
          <cell r="S15397">
            <v>40</v>
          </cell>
        </row>
        <row r="15398">
          <cell r="K15398">
            <v>-1.6254137688336008</v>
          </cell>
          <cell r="S15398">
            <v>40</v>
          </cell>
        </row>
        <row r="15399">
          <cell r="K15399">
            <v>0.22422626343652582</v>
          </cell>
          <cell r="S15399">
            <v>40</v>
          </cell>
        </row>
        <row r="15400">
          <cell r="K15400">
            <v>0.18259706121830832</v>
          </cell>
          <cell r="S15400">
            <v>40</v>
          </cell>
        </row>
        <row r="15401">
          <cell r="K15401">
            <v>-1.4656402480578437</v>
          </cell>
          <cell r="S15401">
            <v>40</v>
          </cell>
        </row>
        <row r="15402">
          <cell r="K15402">
            <v>-1.5781995392197103</v>
          </cell>
          <cell r="S15402">
            <v>40</v>
          </cell>
        </row>
        <row r="15403">
          <cell r="K15403">
            <v>5.1631855843016297</v>
          </cell>
          <cell r="S15403">
            <v>40</v>
          </cell>
        </row>
        <row r="15404">
          <cell r="K15404">
            <v>-0.3616030624777774</v>
          </cell>
          <cell r="S15404">
            <v>40</v>
          </cell>
        </row>
        <row r="15405">
          <cell r="K15405">
            <v>-0.27874178997142912</v>
          </cell>
          <cell r="S15405">
            <v>40</v>
          </cell>
        </row>
        <row r="15406">
          <cell r="K15406">
            <v>-1.1749520938462603</v>
          </cell>
          <cell r="S15406">
            <v>40</v>
          </cell>
        </row>
        <row r="15407">
          <cell r="K15407">
            <v>-1.0842496322991637</v>
          </cell>
          <cell r="S15407">
            <v>40</v>
          </cell>
        </row>
        <row r="15408">
          <cell r="K15408">
            <v>-0.24711303663767295</v>
          </cell>
          <cell r="S15408">
            <v>40</v>
          </cell>
        </row>
        <row r="15409">
          <cell r="K15409">
            <v>-0.16500229254742768</v>
          </cell>
          <cell r="S15409">
            <v>40</v>
          </cell>
        </row>
        <row r="15410">
          <cell r="K15410">
            <v>42.528101971612557</v>
          </cell>
          <cell r="S15410">
            <v>40</v>
          </cell>
        </row>
        <row r="15411">
          <cell r="K15411">
            <v>0.1008022865800452</v>
          </cell>
          <cell r="S15411">
            <v>40</v>
          </cell>
        </row>
        <row r="15412">
          <cell r="K15412">
            <v>-1.1338049935924366</v>
          </cell>
          <cell r="S15412">
            <v>40</v>
          </cell>
        </row>
        <row r="15413">
          <cell r="K15413">
            <v>0.20144587980558984</v>
          </cell>
          <cell r="S15413">
            <v>40</v>
          </cell>
        </row>
        <row r="15414">
          <cell r="K15414">
            <v>12.775324992009207</v>
          </cell>
          <cell r="S15414">
            <v>40</v>
          </cell>
        </row>
        <row r="15415">
          <cell r="K15415">
            <v>2.749617233991062E-2</v>
          </cell>
          <cell r="S15415">
            <v>40</v>
          </cell>
        </row>
        <row r="15416">
          <cell r="K15416">
            <v>0.15626376107749002</v>
          </cell>
          <cell r="S15416">
            <v>40</v>
          </cell>
        </row>
        <row r="15417">
          <cell r="K15417">
            <v>0.12924441655303209</v>
          </cell>
          <cell r="S15417">
            <v>40</v>
          </cell>
        </row>
        <row r="15418">
          <cell r="K15418">
            <v>-3.9939685790296227E-2</v>
          </cell>
          <cell r="S15418">
            <v>40</v>
          </cell>
        </row>
        <row r="15419">
          <cell r="K15419">
            <v>1.1541578187300493E-3</v>
          </cell>
          <cell r="S15419">
            <v>40</v>
          </cell>
        </row>
        <row r="15420">
          <cell r="K15420">
            <v>0.67747513321314223</v>
          </cell>
          <cell r="S15420">
            <v>40</v>
          </cell>
        </row>
        <row r="15421">
          <cell r="K15421">
            <v>1.5304089941813373E-3</v>
          </cell>
          <cell r="S15421">
            <v>40</v>
          </cell>
        </row>
        <row r="15422">
          <cell r="K15422">
            <v>0.52678394759873082</v>
          </cell>
          <cell r="S15422">
            <v>40</v>
          </cell>
        </row>
        <row r="15423">
          <cell r="K15423">
            <v>1.3075318973734671</v>
          </cell>
          <cell r="S15423">
            <v>40</v>
          </cell>
        </row>
        <row r="15424">
          <cell r="K15424">
            <v>1.3702183798598524</v>
          </cell>
          <cell r="S15424">
            <v>40</v>
          </cell>
        </row>
        <row r="15425">
          <cell r="K15425">
            <v>8.1058268532874844E-2</v>
          </cell>
          <cell r="S15425">
            <v>40</v>
          </cell>
        </row>
        <row r="15426">
          <cell r="K15426">
            <v>7.3172069673281256E-2</v>
          </cell>
          <cell r="S15426">
            <v>40</v>
          </cell>
        </row>
        <row r="15427">
          <cell r="K15427">
            <v>-1.7074291567542398E-4</v>
          </cell>
          <cell r="S15427">
            <v>40</v>
          </cell>
        </row>
        <row r="15428">
          <cell r="K15428">
            <v>0.55541503815862281</v>
          </cell>
          <cell r="S15428">
            <v>40</v>
          </cell>
        </row>
        <row r="15429">
          <cell r="K15429">
            <v>7.1395390790167603</v>
          </cell>
          <cell r="S15429">
            <v>40</v>
          </cell>
        </row>
        <row r="15430">
          <cell r="K15430">
            <v>6.6901772606187251</v>
          </cell>
          <cell r="S15430">
            <v>40</v>
          </cell>
        </row>
        <row r="15431">
          <cell r="K15431">
            <v>0.20593261100170682</v>
          </cell>
          <cell r="S15431">
            <v>40</v>
          </cell>
        </row>
        <row r="15432">
          <cell r="K15432">
            <v>6.7782376665996429</v>
          </cell>
          <cell r="S15432">
            <v>40</v>
          </cell>
        </row>
        <row r="15433">
          <cell r="K15433">
            <v>4.5377351009912212</v>
          </cell>
          <cell r="S15433">
            <v>40</v>
          </cell>
        </row>
        <row r="15434">
          <cell r="K15434">
            <v>0.13766247738389106</v>
          </cell>
          <cell r="S15434">
            <v>40</v>
          </cell>
        </row>
        <row r="15435">
          <cell r="K15435">
            <v>0.16536916817786282</v>
          </cell>
          <cell r="S15435">
            <v>40</v>
          </cell>
        </row>
        <row r="15436">
          <cell r="K15436">
            <v>1.0924024131048277E-2</v>
          </cell>
          <cell r="S15436">
            <v>40</v>
          </cell>
        </row>
        <row r="15437">
          <cell r="K15437">
            <v>-0.91363865079728546</v>
          </cell>
          <cell r="S15437">
            <v>40</v>
          </cell>
        </row>
        <row r="15438">
          <cell r="K15438">
            <v>-0.82731073692196755</v>
          </cell>
          <cell r="S15438">
            <v>40</v>
          </cell>
        </row>
        <row r="15439">
          <cell r="K15439">
            <v>-1.0888076419342527E-3</v>
          </cell>
          <cell r="S15439">
            <v>40</v>
          </cell>
        </row>
        <row r="15440">
          <cell r="K15440">
            <v>-0.8138919799735379</v>
          </cell>
          <cell r="S15440">
            <v>40</v>
          </cell>
        </row>
        <row r="15441">
          <cell r="K15441">
            <v>-0.54594128430309918</v>
          </cell>
          <cell r="S15441">
            <v>40</v>
          </cell>
        </row>
        <row r="15442">
          <cell r="K15442">
            <v>1.5503758837375308</v>
          </cell>
          <cell r="S15442">
            <v>40</v>
          </cell>
        </row>
        <row r="15443">
          <cell r="K15443">
            <v>-0.77253292641762694</v>
          </cell>
          <cell r="S15443">
            <v>40</v>
          </cell>
        </row>
        <row r="15444">
          <cell r="K15444">
            <v>-0.52024346892530327</v>
          </cell>
          <cell r="S15444">
            <v>40</v>
          </cell>
        </row>
        <row r="15445">
          <cell r="K15445">
            <v>-1.065003553705049E-2</v>
          </cell>
          <cell r="S15445">
            <v>40</v>
          </cell>
        </row>
        <row r="15446">
          <cell r="K15446">
            <v>-0.98549988053251936</v>
          </cell>
          <cell r="S15446">
            <v>40</v>
          </cell>
        </row>
        <row r="15447">
          <cell r="K15447">
            <v>-1.4160261202454024E-2</v>
          </cell>
          <cell r="S15447">
            <v>40</v>
          </cell>
        </row>
        <row r="15448">
          <cell r="K15448">
            <v>-1.4978341818430262E-2</v>
          </cell>
          <cell r="S15448">
            <v>40</v>
          </cell>
        </row>
        <row r="15449">
          <cell r="K15449">
            <v>-0.68245570474380757</v>
          </cell>
          <cell r="S15449">
            <v>40</v>
          </cell>
        </row>
        <row r="15450">
          <cell r="K15450">
            <v>-1.835754993272402E-2</v>
          </cell>
          <cell r="S15450">
            <v>40</v>
          </cell>
        </row>
        <row r="15451">
          <cell r="K15451">
            <v>-2.0766269524303348E-2</v>
          </cell>
          <cell r="S15451">
            <v>40</v>
          </cell>
        </row>
        <row r="15452">
          <cell r="K15452">
            <v>0.31444114636087273</v>
          </cell>
          <cell r="S15452">
            <v>40</v>
          </cell>
        </row>
        <row r="15453">
          <cell r="K15453">
            <v>121.85552699976502</v>
          </cell>
          <cell r="S15453">
            <v>40</v>
          </cell>
        </row>
        <row r="15454">
          <cell r="K15454">
            <v>-0.5432892292188839</v>
          </cell>
          <cell r="S15454">
            <v>40</v>
          </cell>
        </row>
        <row r="15455">
          <cell r="K15455">
            <v>2.6147287510498938</v>
          </cell>
          <cell r="S15455">
            <v>40</v>
          </cell>
        </row>
        <row r="15456">
          <cell r="K15456">
            <v>-4.3518922060203954E-2</v>
          </cell>
          <cell r="S15456">
            <v>40</v>
          </cell>
        </row>
        <row r="15457">
          <cell r="K15457">
            <v>-1.5828197704854888E-2</v>
          </cell>
          <cell r="S15457">
            <v>40</v>
          </cell>
        </row>
        <row r="15458">
          <cell r="K15458">
            <v>-0.8656916887477335</v>
          </cell>
          <cell r="S15458">
            <v>40</v>
          </cell>
        </row>
        <row r="15459">
          <cell r="K15459">
            <v>-0.7972643812592336</v>
          </cell>
          <cell r="S15459">
            <v>40</v>
          </cell>
        </row>
        <row r="15460">
          <cell r="K15460">
            <v>-1.6352918828544765E-2</v>
          </cell>
          <cell r="S15460">
            <v>40</v>
          </cell>
        </row>
        <row r="15461">
          <cell r="K15461">
            <v>-2.5892175176756195E-4</v>
          </cell>
          <cell r="S15461">
            <v>40</v>
          </cell>
        </row>
        <row r="15462">
          <cell r="K15462">
            <v>-1.0292215069547512</v>
          </cell>
          <cell r="S15462">
            <v>40</v>
          </cell>
        </row>
        <row r="15463">
          <cell r="K15463">
            <v>-1.0810046687453227</v>
          </cell>
          <cell r="S15463">
            <v>40</v>
          </cell>
        </row>
        <row r="15464">
          <cell r="K15464">
            <v>-1.6406483446101248E-4</v>
          </cell>
          <cell r="S15464">
            <v>40</v>
          </cell>
        </row>
        <row r="15465">
          <cell r="K15465">
            <v>-0.97484219761985036</v>
          </cell>
          <cell r="S15465">
            <v>40</v>
          </cell>
        </row>
        <row r="15466">
          <cell r="K15466">
            <v>-1.6199837160777698E-2</v>
          </cell>
          <cell r="S15466">
            <v>40</v>
          </cell>
        </row>
        <row r="15467">
          <cell r="K15467">
            <v>-0.79424662491804521</v>
          </cell>
          <cell r="S15467">
            <v>40</v>
          </cell>
        </row>
        <row r="15468">
          <cell r="K15468">
            <v>-1.4778343847332146E-2</v>
          </cell>
          <cell r="S15468">
            <v>40</v>
          </cell>
        </row>
        <row r="15469">
          <cell r="K15469">
            <v>-1.6301636796047386E-2</v>
          </cell>
          <cell r="S15469">
            <v>40</v>
          </cell>
        </row>
        <row r="15470">
          <cell r="K15470">
            <v>-9.7272281571976981E-4</v>
          </cell>
          <cell r="S15470">
            <v>40</v>
          </cell>
        </row>
        <row r="15471">
          <cell r="K15471">
            <v>-8.8825374777822409E-4</v>
          </cell>
          <cell r="S15471">
            <v>40</v>
          </cell>
        </row>
        <row r="15472">
          <cell r="K15472">
            <v>-0.66876968368970269</v>
          </cell>
          <cell r="S15472">
            <v>40</v>
          </cell>
        </row>
        <row r="15473">
          <cell r="K15473">
            <v>-0.77069987407562246</v>
          </cell>
          <cell r="S15473">
            <v>40</v>
          </cell>
        </row>
        <row r="15474">
          <cell r="K15474">
            <v>-0.71125956462072548</v>
          </cell>
          <cell r="S15474">
            <v>40</v>
          </cell>
        </row>
        <row r="15475">
          <cell r="K15475">
            <v>-0.64584445896291043</v>
          </cell>
          <cell r="S15475">
            <v>40</v>
          </cell>
        </row>
        <row r="15476">
          <cell r="K15476">
            <v>-0.74009822473298859</v>
          </cell>
          <cell r="S15476">
            <v>40</v>
          </cell>
        </row>
        <row r="15477">
          <cell r="K15477">
            <v>0.98927203176729139</v>
          </cell>
          <cell r="S15477">
            <v>40</v>
          </cell>
        </row>
        <row r="15478">
          <cell r="K15478">
            <v>-1.1385758299782126E-2</v>
          </cell>
          <cell r="S15478">
            <v>40</v>
          </cell>
        </row>
        <row r="15479">
          <cell r="K15479">
            <v>-4.9451392396210065E-3</v>
          </cell>
          <cell r="S15479">
            <v>40</v>
          </cell>
        </row>
        <row r="15480">
          <cell r="K15480">
            <v>-3.3270797501834676E-3</v>
          </cell>
          <cell r="S15480">
            <v>40</v>
          </cell>
        </row>
        <row r="15481">
          <cell r="K15481">
            <v>-2.5893795274865824E-3</v>
          </cell>
          <cell r="S15481">
            <v>40</v>
          </cell>
        </row>
        <row r="15482">
          <cell r="K15482">
            <v>-0.44318594238850412</v>
          </cell>
          <cell r="S15482">
            <v>40</v>
          </cell>
        </row>
        <row r="15483">
          <cell r="K15483">
            <v>-0.3511773623482039</v>
          </cell>
          <cell r="S15483">
            <v>40</v>
          </cell>
        </row>
        <row r="15484">
          <cell r="K15484">
            <v>-0.27893251647135958</v>
          </cell>
          <cell r="S15484">
            <v>40</v>
          </cell>
        </row>
        <row r="15485">
          <cell r="K15485">
            <v>-2.3899762826480229E-3</v>
          </cell>
          <cell r="S15485">
            <v>40</v>
          </cell>
        </row>
        <row r="15486">
          <cell r="K15486">
            <v>-0.35325738611663421</v>
          </cell>
          <cell r="S15486">
            <v>40</v>
          </cell>
        </row>
        <row r="15487">
          <cell r="K15487">
            <v>-0.27221884696990761</v>
          </cell>
          <cell r="S15487">
            <v>40</v>
          </cell>
        </row>
        <row r="15488">
          <cell r="K15488">
            <v>-2.7321947972880696E-3</v>
          </cell>
          <cell r="S15488">
            <v>40</v>
          </cell>
        </row>
        <row r="15489">
          <cell r="K15489">
            <v>-0.98830348686073588</v>
          </cell>
          <cell r="S15489">
            <v>40</v>
          </cell>
        </row>
        <row r="15490">
          <cell r="K15490">
            <v>-3.2774004654327008E-3</v>
          </cell>
          <cell r="S15490">
            <v>40</v>
          </cell>
        </row>
        <row r="15491">
          <cell r="K15491">
            <v>-3.4910413744669638E-3</v>
          </cell>
          <cell r="S15491">
            <v>40</v>
          </cell>
        </row>
        <row r="15492">
          <cell r="K15492">
            <v>-0.40711372995877854</v>
          </cell>
          <cell r="S15492">
            <v>40</v>
          </cell>
        </row>
        <row r="15493">
          <cell r="K15493">
            <v>-8.7323969592579815E-4</v>
          </cell>
          <cell r="S15493">
            <v>40</v>
          </cell>
        </row>
        <row r="15494">
          <cell r="K15494">
            <v>-0.310915227322764</v>
          </cell>
          <cell r="S15494">
            <v>40</v>
          </cell>
        </row>
        <row r="15495">
          <cell r="K15495">
            <v>-0.35271359752786569</v>
          </cell>
          <cell r="S15495">
            <v>40</v>
          </cell>
        </row>
        <row r="15496">
          <cell r="K15496">
            <v>-8.1980770720204432E-3</v>
          </cell>
          <cell r="S15496">
            <v>40</v>
          </cell>
        </row>
        <row r="15497">
          <cell r="K15497">
            <v>-0.2634227727531061</v>
          </cell>
          <cell r="S15497">
            <v>40</v>
          </cell>
        </row>
        <row r="15498">
          <cell r="K15498">
            <v>1.2190172310251446</v>
          </cell>
          <cell r="S15498">
            <v>40</v>
          </cell>
        </row>
        <row r="15499">
          <cell r="K15499">
            <v>-9.889929606467519E-3</v>
          </cell>
          <cell r="S15499">
            <v>40</v>
          </cell>
        </row>
        <row r="15500">
          <cell r="K15500">
            <v>-4.9605933910741931E-3</v>
          </cell>
          <cell r="S15500">
            <v>40</v>
          </cell>
        </row>
        <row r="15501">
          <cell r="K15501">
            <v>-4.8186461333248852E-3</v>
          </cell>
          <cell r="S15501">
            <v>40</v>
          </cell>
        </row>
        <row r="15502">
          <cell r="K15502">
            <v>-3.3316874345769186E-3</v>
          </cell>
          <cell r="S15502">
            <v>40</v>
          </cell>
        </row>
        <row r="15503">
          <cell r="K15503">
            <v>-5.4553037353397768E-3</v>
          </cell>
          <cell r="S15503">
            <v>40</v>
          </cell>
        </row>
        <row r="15504">
          <cell r="K15504">
            <v>-2.5837706752709715E-3</v>
          </cell>
          <cell r="S15504">
            <v>40</v>
          </cell>
        </row>
        <row r="15505">
          <cell r="K15505">
            <v>-5.9304293610159455E-3</v>
          </cell>
          <cell r="S15505">
            <v>40</v>
          </cell>
        </row>
        <row r="15506">
          <cell r="K15506">
            <v>-0.44717024367239033</v>
          </cell>
          <cell r="S15506">
            <v>40</v>
          </cell>
        </row>
        <row r="15507">
          <cell r="K15507">
            <v>6.9467945146600014</v>
          </cell>
          <cell r="S15507">
            <v>40</v>
          </cell>
        </row>
        <row r="15508">
          <cell r="K15508">
            <v>-0.35662969367213415</v>
          </cell>
          <cell r="S15508">
            <v>40</v>
          </cell>
        </row>
        <row r="15509">
          <cell r="K15509">
            <v>1.5932107812107512</v>
          </cell>
          <cell r="S15509">
            <v>40</v>
          </cell>
        </row>
        <row r="15510">
          <cell r="K15510">
            <v>-0.28651655879837451</v>
          </cell>
          <cell r="S15510">
            <v>40</v>
          </cell>
        </row>
        <row r="15511">
          <cell r="K15511">
            <v>4.1914292632795949</v>
          </cell>
          <cell r="S15511">
            <v>40</v>
          </cell>
        </row>
        <row r="15512">
          <cell r="K15512">
            <v>-0.44791564907871079</v>
          </cell>
          <cell r="S15512">
            <v>40</v>
          </cell>
        </row>
        <row r="15513">
          <cell r="K15513">
            <v>3.8413242097564924</v>
          </cell>
          <cell r="S15513">
            <v>40</v>
          </cell>
        </row>
        <row r="15514">
          <cell r="K15514">
            <v>-0.35550478828234999</v>
          </cell>
          <cell r="S15514">
            <v>40</v>
          </cell>
        </row>
        <row r="15515">
          <cell r="K15515">
            <v>4.0637136216399998</v>
          </cell>
          <cell r="S15515">
            <v>40</v>
          </cell>
        </row>
        <row r="15516">
          <cell r="K15516">
            <v>-2.3766277661063976E-3</v>
          </cell>
          <cell r="S15516">
            <v>40</v>
          </cell>
        </row>
        <row r="15517">
          <cell r="K15517">
            <v>4.1469282349127461</v>
          </cell>
          <cell r="S15517">
            <v>40</v>
          </cell>
        </row>
        <row r="15518">
          <cell r="K15518">
            <v>-2.7594320324494442E-3</v>
          </cell>
          <cell r="S15518">
            <v>40</v>
          </cell>
        </row>
        <row r="15519">
          <cell r="K15519">
            <v>-1.6141531053630525</v>
          </cell>
          <cell r="S15519">
            <v>40</v>
          </cell>
        </row>
        <row r="15520">
          <cell r="K15520">
            <v>-0.98754849786071719</v>
          </cell>
          <cell r="S15520">
            <v>40</v>
          </cell>
        </row>
        <row r="15521">
          <cell r="K15521">
            <v>-4.8946214016086518E-3</v>
          </cell>
          <cell r="S15521">
            <v>40</v>
          </cell>
        </row>
        <row r="15522">
          <cell r="K15522">
            <v>-3.2909865803806477E-3</v>
          </cell>
          <cell r="S15522">
            <v>40</v>
          </cell>
        </row>
        <row r="15523">
          <cell r="K15523">
            <v>-5.2451604807413213E-3</v>
          </cell>
          <cell r="S15523">
            <v>40</v>
          </cell>
        </row>
        <row r="15524">
          <cell r="K15524">
            <v>-3.5651464164455685E-3</v>
          </cell>
          <cell r="S15524">
            <v>40</v>
          </cell>
        </row>
        <row r="15525">
          <cell r="K15525">
            <v>-5.2107893213693812E-3</v>
          </cell>
          <cell r="S15525">
            <v>40</v>
          </cell>
        </row>
        <row r="15526">
          <cell r="K15526">
            <v>-0.40721093784008788</v>
          </cell>
          <cell r="S15526">
            <v>40</v>
          </cell>
        </row>
        <row r="15527">
          <cell r="K15527">
            <v>-5.6798876672514344E-3</v>
          </cell>
          <cell r="S15527">
            <v>40</v>
          </cell>
        </row>
        <row r="15528">
          <cell r="K15528">
            <v>-9.2588911815677587E-4</v>
          </cell>
          <cell r="S15528">
            <v>40</v>
          </cell>
        </row>
        <row r="15529">
          <cell r="K15529">
            <v>-6.7241654007868749E-3</v>
          </cell>
          <cell r="S15529">
            <v>40</v>
          </cell>
        </row>
        <row r="15530">
          <cell r="K15530">
            <v>-0.31419602443460054</v>
          </cell>
          <cell r="S15530">
            <v>40</v>
          </cell>
        </row>
        <row r="15531">
          <cell r="K15531">
            <v>-5.7319543623954626E-3</v>
          </cell>
          <cell r="S15531">
            <v>40</v>
          </cell>
        </row>
        <row r="15532">
          <cell r="K15532">
            <v>-0.3560241182797943</v>
          </cell>
          <cell r="S15532">
            <v>40</v>
          </cell>
        </row>
        <row r="15533">
          <cell r="K15533">
            <v>-7.0356401654103106E-3</v>
          </cell>
          <cell r="S15533">
            <v>40</v>
          </cell>
        </row>
        <row r="15534">
          <cell r="K15534">
            <v>-7.5571171084754122E-3</v>
          </cell>
          <cell r="S15534">
            <v>40</v>
          </cell>
        </row>
        <row r="15535">
          <cell r="K15535">
            <v>-0.30916549155719175</v>
          </cell>
          <cell r="S15535">
            <v>40</v>
          </cell>
        </row>
        <row r="15536">
          <cell r="K15536">
            <v>-0.25701399859434532</v>
          </cell>
          <cell r="S15536">
            <v>40</v>
          </cell>
        </row>
        <row r="15537">
          <cell r="K15537">
            <v>-6.6523347417196824E-3</v>
          </cell>
          <cell r="S15537">
            <v>40</v>
          </cell>
        </row>
        <row r="15538">
          <cell r="K15538">
            <v>1.2179734872920902</v>
          </cell>
          <cell r="S15538">
            <v>40</v>
          </cell>
        </row>
        <row r="15539">
          <cell r="K15539">
            <v>-9.732472741291083E-3</v>
          </cell>
          <cell r="S15539">
            <v>40</v>
          </cell>
        </row>
        <row r="15540">
          <cell r="K15540">
            <v>-9.8967603163208802E-3</v>
          </cell>
          <cell r="S15540">
            <v>40</v>
          </cell>
        </row>
        <row r="15541">
          <cell r="K15541">
            <v>-1.4895046847262445E-2</v>
          </cell>
          <cell r="S15541">
            <v>40</v>
          </cell>
        </row>
        <row r="15542">
          <cell r="K15542">
            <v>-4.9975087821507752E-2</v>
          </cell>
          <cell r="S15542">
            <v>40</v>
          </cell>
        </row>
        <row r="15543">
          <cell r="K15543">
            <v>-3.405859189833544E-2</v>
          </cell>
          <cell r="S15543">
            <v>40</v>
          </cell>
        </row>
        <row r="15544">
          <cell r="K15544">
            <v>-2.557482733261621E-2</v>
          </cell>
          <cell r="S15544">
            <v>40</v>
          </cell>
        </row>
        <row r="15545">
          <cell r="K15545">
            <v>-0.45959596588662732</v>
          </cell>
          <cell r="S15545">
            <v>40</v>
          </cell>
        </row>
        <row r="15546">
          <cell r="K15546">
            <v>-0.36577944660827866</v>
          </cell>
          <cell r="S15546">
            <v>40</v>
          </cell>
        </row>
        <row r="15547">
          <cell r="K15547">
            <v>-0.30051782457653731</v>
          </cell>
          <cell r="S15547">
            <v>40</v>
          </cell>
        </row>
        <row r="15548">
          <cell r="K15548">
            <v>-0.45299616401543868</v>
          </cell>
          <cell r="S15548">
            <v>40</v>
          </cell>
        </row>
        <row r="15549">
          <cell r="K15549">
            <v>-0.36647262553501425</v>
          </cell>
          <cell r="S15549">
            <v>40</v>
          </cell>
        </row>
        <row r="15550">
          <cell r="K15550">
            <v>-0.29479988136323576</v>
          </cell>
          <cell r="S15550">
            <v>40</v>
          </cell>
        </row>
        <row r="15551">
          <cell r="K15551">
            <v>-2.8456556503041435E-4</v>
          </cell>
          <cell r="S15551">
            <v>40</v>
          </cell>
        </row>
        <row r="15552">
          <cell r="K15552">
            <v>-0.99208626564013214</v>
          </cell>
          <cell r="S15552">
            <v>40</v>
          </cell>
        </row>
        <row r="15553">
          <cell r="K15553">
            <v>-3.3808791607673117E-4</v>
          </cell>
          <cell r="S15553">
            <v>40</v>
          </cell>
        </row>
        <row r="15554">
          <cell r="K15554">
            <v>-3.6605764166533006E-4</v>
          </cell>
          <cell r="S15554">
            <v>40</v>
          </cell>
        </row>
        <row r="15555">
          <cell r="K15555">
            <v>-3.9630636998840409E-4</v>
          </cell>
          <cell r="S15555">
            <v>40</v>
          </cell>
        </row>
        <row r="15556">
          <cell r="K15556">
            <v>-0.69602086256345319</v>
          </cell>
          <cell r="S15556">
            <v>40</v>
          </cell>
        </row>
        <row r="15557">
          <cell r="K15557">
            <v>-0.3173606877217105</v>
          </cell>
          <cell r="S15557">
            <v>40</v>
          </cell>
        </row>
        <row r="15558">
          <cell r="K15558">
            <v>-0.34987747043920842</v>
          </cell>
          <cell r="S15558">
            <v>40</v>
          </cell>
        </row>
        <row r="15559">
          <cell r="K15559">
            <v>-4.3194595686918153E-3</v>
          </cell>
          <cell r="S15559">
            <v>40</v>
          </cell>
        </row>
        <row r="15560">
          <cell r="K15560">
            <v>-0.24470128173120717</v>
          </cell>
          <cell r="S15560">
            <v>40</v>
          </cell>
        </row>
        <row r="15561">
          <cell r="K15561">
            <v>1.2877741843089841E-2</v>
          </cell>
          <cell r="S15561">
            <v>40</v>
          </cell>
        </row>
        <row r="15562">
          <cell r="K15562">
            <v>-1.0189718169885769E-3</v>
          </cell>
          <cell r="S15562">
            <v>40</v>
          </cell>
        </row>
        <row r="15563">
          <cell r="K15563">
            <v>-0.99904642687901002</v>
          </cell>
          <cell r="S15563">
            <v>40</v>
          </cell>
        </row>
        <row r="15564">
          <cell r="K15564">
            <v>1.5329728146876289</v>
          </cell>
          <cell r="S15564">
            <v>40</v>
          </cell>
        </row>
        <row r="15565">
          <cell r="K15565">
            <v>1.4957712295197028</v>
          </cell>
          <cell r="S15565">
            <v>40</v>
          </cell>
        </row>
        <row r="15566">
          <cell r="K15566">
            <v>-0.23520647936747008</v>
          </cell>
          <cell r="S15566">
            <v>40</v>
          </cell>
        </row>
        <row r="15567">
          <cell r="K15567">
            <v>0.10865659532822648</v>
          </cell>
          <cell r="S15567">
            <v>40</v>
          </cell>
        </row>
        <row r="15568">
          <cell r="K15568">
            <v>-0.41794111084172791</v>
          </cell>
          <cell r="S15568">
            <v>40</v>
          </cell>
        </row>
        <row r="15569">
          <cell r="K15569">
            <v>-1.5492616602523142</v>
          </cell>
          <cell r="S15569">
            <v>40</v>
          </cell>
        </row>
        <row r="15570">
          <cell r="K15570">
            <v>-1.6416203633734276</v>
          </cell>
          <cell r="S15570">
            <v>40</v>
          </cell>
        </row>
        <row r="15571">
          <cell r="K15571">
            <v>0.47438137004902919</v>
          </cell>
          <cell r="S15571">
            <v>40</v>
          </cell>
        </row>
        <row r="15572">
          <cell r="K15572">
            <v>9.9706515152687983E-2</v>
          </cell>
          <cell r="S15572">
            <v>40</v>
          </cell>
        </row>
        <row r="15573">
          <cell r="K15573">
            <v>-1.1908022667014586</v>
          </cell>
          <cell r="S15573">
            <v>40</v>
          </cell>
        </row>
        <row r="15574">
          <cell r="K15574">
            <v>1.4167743742619705</v>
          </cell>
          <cell r="S15574">
            <v>40</v>
          </cell>
        </row>
        <row r="15575">
          <cell r="K15575">
            <v>-0.2610019568135713</v>
          </cell>
          <cell r="S15575">
            <v>40</v>
          </cell>
        </row>
        <row r="15576">
          <cell r="K15576">
            <v>-0.18574987536282087</v>
          </cell>
          <cell r="S15576">
            <v>40</v>
          </cell>
        </row>
        <row r="15577">
          <cell r="K15577">
            <v>1.3832990321490457</v>
          </cell>
          <cell r="S15577">
            <v>40</v>
          </cell>
        </row>
        <row r="15578">
          <cell r="K15578">
            <v>9.680030128369381E-2</v>
          </cell>
          <cell r="S15578">
            <v>40</v>
          </cell>
        </row>
        <row r="15579">
          <cell r="K15579">
            <v>16.055910899735956</v>
          </cell>
          <cell r="S15579">
            <v>40</v>
          </cell>
        </row>
        <row r="15580">
          <cell r="K15580">
            <v>2.1058834271842013</v>
          </cell>
          <cell r="S15580">
            <v>40</v>
          </cell>
        </row>
        <row r="15581">
          <cell r="K15581">
            <v>15.159027009518789</v>
          </cell>
          <cell r="S15581">
            <v>40</v>
          </cell>
        </row>
        <row r="15582">
          <cell r="K15582">
            <v>0.97981430648744472</v>
          </cell>
          <cell r="S15582">
            <v>40</v>
          </cell>
        </row>
        <row r="15583">
          <cell r="K15583">
            <v>43.582759649613443</v>
          </cell>
          <cell r="S15583">
            <v>34</v>
          </cell>
        </row>
        <row r="15584">
          <cell r="K15584">
            <v>-4.1372967175187944E-2</v>
          </cell>
          <cell r="S15584">
            <v>40</v>
          </cell>
        </row>
        <row r="15585">
          <cell r="K15585">
            <v>-4.339641962767838E-2</v>
          </cell>
          <cell r="S15585">
            <v>40</v>
          </cell>
        </row>
        <row r="15586">
          <cell r="K15586">
            <v>-4.7254268278029546E-2</v>
          </cell>
          <cell r="S15586">
            <v>40</v>
          </cell>
        </row>
        <row r="15587">
          <cell r="K15587">
            <v>1.2855907058646413E-3</v>
          </cell>
          <cell r="S15587">
            <v>40</v>
          </cell>
        </row>
        <row r="15588">
          <cell r="K15588">
            <v>1.4677528197882144E-3</v>
          </cell>
          <cell r="S15588">
            <v>40</v>
          </cell>
        </row>
        <row r="15589">
          <cell r="K15589">
            <v>-0.92953488898704972</v>
          </cell>
          <cell r="S15589">
            <v>40</v>
          </cell>
        </row>
        <row r="15590">
          <cell r="K15590">
            <v>-1.3021509637125632</v>
          </cell>
          <cell r="S15590">
            <v>40</v>
          </cell>
        </row>
        <row r="15591">
          <cell r="K15591">
            <v>9.0995875875644189E-4</v>
          </cell>
          <cell r="S15591">
            <v>40</v>
          </cell>
        </row>
        <row r="15592">
          <cell r="K15592">
            <v>-0.76903715786759574</v>
          </cell>
          <cell r="S15592">
            <v>40</v>
          </cell>
        </row>
        <row r="15593">
          <cell r="K15593">
            <v>-3.9509981885605219E-4</v>
          </cell>
          <cell r="S15593">
            <v>40</v>
          </cell>
        </row>
        <row r="15594">
          <cell r="K15594">
            <v>-0.9658619048928786</v>
          </cell>
          <cell r="S15594">
            <v>40</v>
          </cell>
        </row>
        <row r="15595">
          <cell r="K15595">
            <v>1.1281997165377804</v>
          </cell>
          <cell r="S15595">
            <v>40</v>
          </cell>
        </row>
        <row r="15596">
          <cell r="K15596">
            <v>0.2921888897627607</v>
          </cell>
          <cell r="S15596">
            <v>40</v>
          </cell>
        </row>
        <row r="15597">
          <cell r="K15597">
            <v>4.1993419874707341</v>
          </cell>
          <cell r="S15597">
            <v>40</v>
          </cell>
        </row>
        <row r="15598">
          <cell r="K15598">
            <v>-0.47233697052209683</v>
          </cell>
          <cell r="S15598">
            <v>40</v>
          </cell>
        </row>
        <row r="15599">
          <cell r="K15599">
            <v>6.8297060598608619</v>
          </cell>
          <cell r="S15599">
            <v>40</v>
          </cell>
        </row>
        <row r="15600">
          <cell r="K15600">
            <v>-0.19530994171737912</v>
          </cell>
          <cell r="S15600">
            <v>40</v>
          </cell>
        </row>
        <row r="15601">
          <cell r="K15601">
            <v>-2.3765527901058601E-2</v>
          </cell>
          <cell r="S15601">
            <v>40</v>
          </cell>
        </row>
        <row r="15602">
          <cell r="K15602">
            <v>0.26593114465845186</v>
          </cell>
          <cell r="S15602">
            <v>40</v>
          </cell>
        </row>
        <row r="15603">
          <cell r="K15603">
            <v>3.1135227718137853E-3</v>
          </cell>
          <cell r="S15603">
            <v>40</v>
          </cell>
        </row>
        <row r="15604">
          <cell r="K15604">
            <v>3.3599794867953845</v>
          </cell>
          <cell r="S15604">
            <v>36</v>
          </cell>
        </row>
        <row r="15605">
          <cell r="K15605">
            <v>-1.2563769517134611E-3</v>
          </cell>
          <cell r="S15605">
            <v>40</v>
          </cell>
        </row>
        <row r="15606">
          <cell r="K15606">
            <v>-0.73289547112173992</v>
          </cell>
          <cell r="S15606">
            <v>40</v>
          </cell>
        </row>
        <row r="15607">
          <cell r="K15607">
            <v>-2.4688373298202969E-2</v>
          </cell>
          <cell r="S15607">
            <v>40</v>
          </cell>
        </row>
        <row r="15608">
          <cell r="K15608">
            <v>-0.54837407980662789</v>
          </cell>
          <cell r="S15608">
            <v>40</v>
          </cell>
        </row>
        <row r="15609">
          <cell r="K15609">
            <v>-1.1144274031524425E-2</v>
          </cell>
          <cell r="S15609">
            <v>40</v>
          </cell>
        </row>
        <row r="15610">
          <cell r="K15610">
            <v>1.8400034641749046</v>
          </cell>
          <cell r="S15610">
            <v>40</v>
          </cell>
        </row>
        <row r="15611">
          <cell r="K15611">
            <v>-0.56428698652694176</v>
          </cell>
          <cell r="S15611">
            <v>40</v>
          </cell>
        </row>
        <row r="15612">
          <cell r="K15612">
            <v>-1.1865668517574816E-2</v>
          </cell>
          <cell r="S15612">
            <v>40</v>
          </cell>
        </row>
        <row r="15613">
          <cell r="K15613">
            <v>1.9360760860401609</v>
          </cell>
          <cell r="S15613">
            <v>40</v>
          </cell>
        </row>
        <row r="15614">
          <cell r="K15614">
            <v>-1.5435994696085059E-2</v>
          </cell>
          <cell r="S15614">
            <v>40</v>
          </cell>
        </row>
        <row r="15615">
          <cell r="K15615">
            <v>-1.708444507897873E-2</v>
          </cell>
          <cell r="S15615">
            <v>40</v>
          </cell>
        </row>
        <row r="15616">
          <cell r="K15616">
            <v>-1.9481535508207314E-2</v>
          </cell>
          <cell r="S15616">
            <v>40</v>
          </cell>
        </row>
        <row r="15617">
          <cell r="K15617">
            <v>-1.9858885044219069E-2</v>
          </cell>
          <cell r="S15617">
            <v>40</v>
          </cell>
        </row>
        <row r="15618">
          <cell r="K15618">
            <v>-2.4157972940509888E-2</v>
          </cell>
          <cell r="S15618">
            <v>40</v>
          </cell>
        </row>
        <row r="15619">
          <cell r="K15619">
            <v>-3.3146014287520863E-2</v>
          </cell>
          <cell r="S15619">
            <v>40</v>
          </cell>
        </row>
        <row r="15620">
          <cell r="K15620">
            <v>2.3779124397579068</v>
          </cell>
          <cell r="S15620">
            <v>40</v>
          </cell>
        </row>
        <row r="15621">
          <cell r="K15621">
            <v>-0.4566066931308061</v>
          </cell>
          <cell r="S15621">
            <v>40</v>
          </cell>
        </row>
        <row r="15622">
          <cell r="K15622">
            <v>-9.3119947333581664E-3</v>
          </cell>
          <cell r="S15622">
            <v>40</v>
          </cell>
        </row>
        <row r="15623">
          <cell r="K15623">
            <v>-4.7970885047239835E-2</v>
          </cell>
          <cell r="S15623">
            <v>40</v>
          </cell>
        </row>
        <row r="15624">
          <cell r="K15624">
            <v>1.4086081849745209E-3</v>
          </cell>
          <cell r="S15624">
            <v>40</v>
          </cell>
        </row>
        <row r="15625">
          <cell r="K15625">
            <v>0.39172128521997662</v>
          </cell>
          <cell r="S15625">
            <v>39</v>
          </cell>
        </row>
        <row r="15626">
          <cell r="K15626">
            <v>-1.0850271134526673E-3</v>
          </cell>
          <cell r="S15626">
            <v>40</v>
          </cell>
        </row>
        <row r="15627">
          <cell r="K15627">
            <v>-1.7949071650628999E-2</v>
          </cell>
          <cell r="S15627">
            <v>40</v>
          </cell>
        </row>
        <row r="15628">
          <cell r="K15628">
            <v>-1.8521536369902839E-2</v>
          </cell>
          <cell r="S15628">
            <v>40</v>
          </cell>
        </row>
        <row r="15629">
          <cell r="K15629">
            <v>-1.0208009169965346</v>
          </cell>
          <cell r="S15629">
            <v>40</v>
          </cell>
        </row>
        <row r="15630">
          <cell r="K15630">
            <v>-1.073445489986715</v>
          </cell>
          <cell r="S15630">
            <v>40</v>
          </cell>
        </row>
        <row r="15631">
          <cell r="K15631">
            <v>-1.6985800827147159E-2</v>
          </cell>
          <cell r="S15631">
            <v>40</v>
          </cell>
        </row>
        <row r="15632">
          <cell r="K15632">
            <v>-0.96107570629868788</v>
          </cell>
          <cell r="S15632">
            <v>40</v>
          </cell>
        </row>
        <row r="15633">
          <cell r="K15633">
            <v>-1.7663775393720969E-2</v>
          </cell>
          <cell r="S15633">
            <v>40</v>
          </cell>
        </row>
        <row r="15634">
          <cell r="K15634">
            <v>-1.7792891145908995E-2</v>
          </cell>
          <cell r="S15634">
            <v>40</v>
          </cell>
        </row>
        <row r="15635">
          <cell r="K15635">
            <v>-7.4361805348058902E-4</v>
          </cell>
          <cell r="S15635">
            <v>40</v>
          </cell>
        </row>
        <row r="15636">
          <cell r="K15636">
            <v>-1.7816326136238628E-2</v>
          </cell>
          <cell r="S15636">
            <v>40</v>
          </cell>
        </row>
        <row r="15637">
          <cell r="K15637">
            <v>-1.9495607899575999E-2</v>
          </cell>
          <cell r="S15637">
            <v>40</v>
          </cell>
        </row>
        <row r="15638">
          <cell r="K15638">
            <v>-0.69408554399907585</v>
          </cell>
          <cell r="S15638">
            <v>40</v>
          </cell>
        </row>
        <row r="15639">
          <cell r="K15639">
            <v>-0.64165054499677765</v>
          </cell>
          <cell r="S15639">
            <v>40</v>
          </cell>
        </row>
        <row r="15640">
          <cell r="K15640">
            <v>2.2037755974180842</v>
          </cell>
          <cell r="S15640">
            <v>40</v>
          </cell>
        </row>
        <row r="15641">
          <cell r="K15641">
            <v>-0.73397817338832094</v>
          </cell>
          <cell r="S15641">
            <v>40</v>
          </cell>
        </row>
        <row r="15642">
          <cell r="K15642">
            <v>2.5714894442574563</v>
          </cell>
          <cell r="S15642">
            <v>40</v>
          </cell>
        </row>
        <row r="15643">
          <cell r="K15643">
            <v>-1.4505885136525364E-2</v>
          </cell>
          <cell r="S15643">
            <v>40</v>
          </cell>
        </row>
        <row r="15644">
          <cell r="K15644">
            <v>3.0263298713084579</v>
          </cell>
          <cell r="S15644">
            <v>40</v>
          </cell>
        </row>
        <row r="15645">
          <cell r="K15645">
            <v>1.4327236414825795E-2</v>
          </cell>
          <cell r="S15645">
            <v>40</v>
          </cell>
        </row>
        <row r="15646">
          <cell r="K15646">
            <v>0.1210761441256562</v>
          </cell>
          <cell r="S15646">
            <v>40</v>
          </cell>
        </row>
        <row r="15647">
          <cell r="K15647">
            <v>-2.9464606684372519E-3</v>
          </cell>
          <cell r="S15647">
            <v>40</v>
          </cell>
        </row>
        <row r="15648">
          <cell r="K15648">
            <v>-2.2027648277931217E-3</v>
          </cell>
          <cell r="S15648">
            <v>40</v>
          </cell>
        </row>
        <row r="15649">
          <cell r="K15649">
            <v>-5.2255879372283074E-3</v>
          </cell>
          <cell r="S15649">
            <v>40</v>
          </cell>
        </row>
        <row r="15650">
          <cell r="K15650">
            <v>-0.34996466363209955</v>
          </cell>
          <cell r="S15650">
            <v>40</v>
          </cell>
        </row>
        <row r="15651">
          <cell r="K15651">
            <v>-0.25017138571796993</v>
          </cell>
          <cell r="S15651">
            <v>40</v>
          </cell>
        </row>
        <row r="15652">
          <cell r="K15652">
            <v>-0.17136339221482208</v>
          </cell>
          <cell r="S15652">
            <v>40</v>
          </cell>
        </row>
        <row r="15653">
          <cell r="K15653">
            <v>-0.37249090815611358</v>
          </cell>
          <cell r="S15653">
            <v>40</v>
          </cell>
        </row>
        <row r="15654">
          <cell r="K15654">
            <v>-2.5940557185555333E-3</v>
          </cell>
          <cell r="S15654">
            <v>40</v>
          </cell>
        </row>
        <row r="15655">
          <cell r="K15655">
            <v>-2.6121909130788746E-3</v>
          </cell>
          <cell r="S15655">
            <v>40</v>
          </cell>
        </row>
        <row r="15656">
          <cell r="K15656">
            <v>-0.9519768846130674</v>
          </cell>
          <cell r="S15656">
            <v>40</v>
          </cell>
        </row>
        <row r="15657">
          <cell r="K15657">
            <v>-3.7447330144409819E-3</v>
          </cell>
          <cell r="S15657">
            <v>40</v>
          </cell>
        </row>
        <row r="15658">
          <cell r="K15658">
            <v>-4.3616569255863361E-3</v>
          </cell>
          <cell r="S15658">
            <v>40</v>
          </cell>
        </row>
        <row r="15659">
          <cell r="K15659">
            <v>-4.2021840167840493E-3</v>
          </cell>
          <cell r="S15659">
            <v>40</v>
          </cell>
        </row>
        <row r="15660">
          <cell r="K15660">
            <v>-0.75865264282068345</v>
          </cell>
          <cell r="S15660">
            <v>40</v>
          </cell>
        </row>
        <row r="15661">
          <cell r="K15661">
            <v>-0.90046164990380106</v>
          </cell>
          <cell r="S15661">
            <v>40</v>
          </cell>
        </row>
        <row r="15662">
          <cell r="K15662">
            <v>-0.3555060966142804</v>
          </cell>
          <cell r="S15662">
            <v>40</v>
          </cell>
        </row>
        <row r="15663">
          <cell r="K15663">
            <v>-1.0040785101740484</v>
          </cell>
          <cell r="S15663">
            <v>40</v>
          </cell>
        </row>
        <row r="15664">
          <cell r="K15664">
            <v>-1.1923227233308071E-2</v>
          </cell>
          <cell r="S15664">
            <v>40</v>
          </cell>
        </row>
        <row r="15665">
          <cell r="K15665">
            <v>1.2451434317968595</v>
          </cell>
          <cell r="S15665">
            <v>40</v>
          </cell>
        </row>
        <row r="15666">
          <cell r="K15666">
            <v>-1.392467766289061E-2</v>
          </cell>
          <cell r="S15666">
            <v>40</v>
          </cell>
        </row>
        <row r="15667">
          <cell r="K15667">
            <v>-6.1344527928579601E-3</v>
          </cell>
          <cell r="S15667">
            <v>40</v>
          </cell>
        </row>
        <row r="15668">
          <cell r="K15668">
            <v>-2.9762709534161122E-3</v>
          </cell>
          <cell r="S15668">
            <v>40</v>
          </cell>
        </row>
        <row r="15669">
          <cell r="K15669">
            <v>-5.9441700460878813E-3</v>
          </cell>
          <cell r="S15669">
            <v>40</v>
          </cell>
        </row>
        <row r="15670">
          <cell r="K15670">
            <v>-2.1779178430303713E-3</v>
          </cell>
          <cell r="S15670">
            <v>40</v>
          </cell>
        </row>
        <row r="15671">
          <cell r="K15671">
            <v>-7.0107901860009874E-3</v>
          </cell>
          <cell r="S15671">
            <v>40</v>
          </cell>
        </row>
        <row r="15672">
          <cell r="K15672">
            <v>-5.2599310566459967E-3</v>
          </cell>
          <cell r="S15672">
            <v>40</v>
          </cell>
        </row>
        <row r="15673">
          <cell r="K15673">
            <v>-7.9711460171379856E-3</v>
          </cell>
          <cell r="S15673">
            <v>40</v>
          </cell>
        </row>
        <row r="15674">
          <cell r="K15674">
            <v>-0.35707518232021018</v>
          </cell>
          <cell r="S15674">
            <v>40</v>
          </cell>
        </row>
        <row r="15675">
          <cell r="K15675">
            <v>1.4747079247769912</v>
          </cell>
          <cell r="S15675">
            <v>40</v>
          </cell>
        </row>
        <row r="15676">
          <cell r="K15676">
            <v>-0.25607992482397413</v>
          </cell>
          <cell r="S15676">
            <v>40</v>
          </cell>
        </row>
        <row r="15677">
          <cell r="K15677">
            <v>4.1592911112752402</v>
          </cell>
          <cell r="S15677">
            <v>40</v>
          </cell>
        </row>
        <row r="15678">
          <cell r="K15678">
            <v>-0.17867937231586736</v>
          </cell>
          <cell r="S15678">
            <v>40</v>
          </cell>
        </row>
        <row r="15679">
          <cell r="K15679">
            <v>4.1231386575762823</v>
          </cell>
          <cell r="S15679">
            <v>40</v>
          </cell>
        </row>
        <row r="15680">
          <cell r="K15680">
            <v>-0.37633296591016641</v>
          </cell>
          <cell r="S15680">
            <v>40</v>
          </cell>
        </row>
        <row r="15681">
          <cell r="K15681">
            <v>3.8625380865445207</v>
          </cell>
          <cell r="S15681">
            <v>40</v>
          </cell>
        </row>
        <row r="15682">
          <cell r="K15682">
            <v>-2.6409053461690481E-3</v>
          </cell>
          <cell r="S15682">
            <v>40</v>
          </cell>
        </row>
        <row r="15683">
          <cell r="K15683">
            <v>3.9968834301071876</v>
          </cell>
          <cell r="S15683">
            <v>40</v>
          </cell>
        </row>
        <row r="15684">
          <cell r="K15684">
            <v>-2.6439759489361959E-3</v>
          </cell>
          <cell r="S15684">
            <v>40</v>
          </cell>
        </row>
        <row r="15685">
          <cell r="K15685">
            <v>4.2758389866906557</v>
          </cell>
          <cell r="S15685">
            <v>40</v>
          </cell>
        </row>
        <row r="15686">
          <cell r="K15686">
            <v>-0.95194839633810246</v>
          </cell>
          <cell r="S15686">
            <v>40</v>
          </cell>
        </row>
        <row r="15687">
          <cell r="K15687">
            <v>-5.2506446970166992E-3</v>
          </cell>
          <cell r="S15687">
            <v>40</v>
          </cell>
        </row>
        <row r="15688">
          <cell r="K15688">
            <v>-3.7809063612180439E-3</v>
          </cell>
          <cell r="S15688">
            <v>40</v>
          </cell>
        </row>
        <row r="15689">
          <cell r="K15689">
            <v>-5.9102198905074555E-3</v>
          </cell>
          <cell r="S15689">
            <v>40</v>
          </cell>
        </row>
        <row r="15690">
          <cell r="K15690">
            <v>-4.3634118549593162E-3</v>
          </cell>
          <cell r="S15690">
            <v>40</v>
          </cell>
        </row>
        <row r="15691">
          <cell r="K15691">
            <v>-6.4489598607145827E-3</v>
          </cell>
          <cell r="S15691">
            <v>40</v>
          </cell>
        </row>
        <row r="15692">
          <cell r="K15692">
            <v>-4.233489486293574E-3</v>
          </cell>
          <cell r="S15692">
            <v>40</v>
          </cell>
        </row>
        <row r="15693">
          <cell r="K15693">
            <v>-6.3016046199347864E-3</v>
          </cell>
          <cell r="S15693">
            <v>40</v>
          </cell>
        </row>
        <row r="15694">
          <cell r="K15694">
            <v>-7.1908415408731912E-4</v>
          </cell>
          <cell r="S15694">
            <v>40</v>
          </cell>
        </row>
        <row r="15695">
          <cell r="K15695">
            <v>-7.9104111809794146E-3</v>
          </cell>
          <cell r="S15695">
            <v>40</v>
          </cell>
        </row>
        <row r="15696">
          <cell r="K15696">
            <v>-0.88278939779113863</v>
          </cell>
          <cell r="S15696">
            <v>40</v>
          </cell>
        </row>
        <row r="15697">
          <cell r="K15697">
            <v>-1.0501407193019723E-2</v>
          </cell>
          <cell r="S15697">
            <v>40</v>
          </cell>
        </row>
        <row r="15698">
          <cell r="K15698">
            <v>-0.35532216882326989</v>
          </cell>
          <cell r="S15698">
            <v>40</v>
          </cell>
        </row>
        <row r="15699">
          <cell r="K15699">
            <v>-7.6024915423394245E-3</v>
          </cell>
          <cell r="S15699">
            <v>40</v>
          </cell>
        </row>
        <row r="15700">
          <cell r="K15700">
            <v>-1.0487527909875682</v>
          </cell>
          <cell r="S15700">
            <v>40</v>
          </cell>
        </row>
        <row r="15701">
          <cell r="K15701">
            <v>-1.2088738464475886E-2</v>
          </cell>
          <cell r="S15701">
            <v>40</v>
          </cell>
        </row>
        <row r="15702">
          <cell r="K15702">
            <v>-1.1964338028287865E-2</v>
          </cell>
          <cell r="S15702">
            <v>40</v>
          </cell>
        </row>
        <row r="15703">
          <cell r="K15703">
            <v>-1.8337440127268657E-2</v>
          </cell>
          <cell r="S15703">
            <v>40</v>
          </cell>
        </row>
        <row r="15704">
          <cell r="K15704">
            <v>1.2492626699980802</v>
          </cell>
          <cell r="S15704">
            <v>40</v>
          </cell>
        </row>
        <row r="15705">
          <cell r="K15705">
            <v>-1.0111513573625613E-2</v>
          </cell>
          <cell r="S15705">
            <v>40</v>
          </cell>
        </row>
        <row r="15706">
          <cell r="K15706">
            <v>-1.5071100772332589E-2</v>
          </cell>
          <cell r="S15706">
            <v>40</v>
          </cell>
        </row>
        <row r="15707">
          <cell r="K15707">
            <v>-2.1248047432618457E-2</v>
          </cell>
          <cell r="S15707">
            <v>40</v>
          </cell>
        </row>
        <row r="15708">
          <cell r="K15708">
            <v>7.6508151006567122E-3</v>
          </cell>
          <cell r="S15708">
            <v>40</v>
          </cell>
        </row>
        <row r="15709">
          <cell r="K15709">
            <v>-1.1697574963845726E-3</v>
          </cell>
          <cell r="S15709">
            <v>40</v>
          </cell>
        </row>
        <row r="15710">
          <cell r="K15710">
            <v>-3.0991459559881768E-2</v>
          </cell>
          <cell r="S15710">
            <v>40</v>
          </cell>
        </row>
        <row r="15711">
          <cell r="K15711">
            <v>-2.0488415309153896E-2</v>
          </cell>
          <cell r="S15711">
            <v>40</v>
          </cell>
        </row>
        <row r="15712">
          <cell r="K15712">
            <v>-5.2567418334526709E-4</v>
          </cell>
          <cell r="S15712">
            <v>40</v>
          </cell>
        </row>
        <row r="15713">
          <cell r="K15713">
            <v>-0.38111978515018985</v>
          </cell>
          <cell r="S15713">
            <v>40</v>
          </cell>
        </row>
        <row r="15714">
          <cell r="K15714">
            <v>-0.26999794663122789</v>
          </cell>
          <cell r="S15714">
            <v>40</v>
          </cell>
        </row>
        <row r="15715">
          <cell r="K15715">
            <v>-0.19470419821468066</v>
          </cell>
          <cell r="S15715">
            <v>40</v>
          </cell>
        </row>
        <row r="15716">
          <cell r="K15716">
            <v>-0.38595696068286045</v>
          </cell>
          <cell r="S15716">
            <v>40</v>
          </cell>
        </row>
        <row r="15717">
          <cell r="K15717">
            <v>-2.7326788174583325E-4</v>
          </cell>
          <cell r="S15717">
            <v>40</v>
          </cell>
        </row>
        <row r="15718">
          <cell r="K15718">
            <v>-2.7141981617324277E-4</v>
          </cell>
          <cell r="S15718">
            <v>40</v>
          </cell>
        </row>
        <row r="15719">
          <cell r="K15719">
            <v>-0.95636494408557116</v>
          </cell>
          <cell r="S15719">
            <v>40</v>
          </cell>
        </row>
        <row r="15720">
          <cell r="K15720">
            <v>-3.8455442526709948E-4</v>
          </cell>
          <cell r="S15720">
            <v>40</v>
          </cell>
        </row>
        <row r="15721">
          <cell r="K15721">
            <v>-4.3273989085462061E-4</v>
          </cell>
          <cell r="S15721">
            <v>40</v>
          </cell>
        </row>
        <row r="15722">
          <cell r="K15722">
            <v>-4.2953600489005581E-4</v>
          </cell>
          <cell r="S15722">
            <v>40</v>
          </cell>
        </row>
        <row r="15723">
          <cell r="K15723">
            <v>-0.73269229659711299</v>
          </cell>
          <cell r="S15723">
            <v>40</v>
          </cell>
        </row>
        <row r="15724">
          <cell r="K15724">
            <v>-0.8914804957557676</v>
          </cell>
          <cell r="S15724">
            <v>40</v>
          </cell>
        </row>
        <row r="15725">
          <cell r="K15725">
            <v>-0.34809038717162699</v>
          </cell>
          <cell r="S15725">
            <v>40</v>
          </cell>
        </row>
        <row r="15726">
          <cell r="K15726">
            <v>-1.0304272413972375</v>
          </cell>
          <cell r="S15726">
            <v>40</v>
          </cell>
        </row>
        <row r="15727">
          <cell r="K15727">
            <v>-1.2200233321603834E-3</v>
          </cell>
          <cell r="S15727">
            <v>40</v>
          </cell>
        </row>
        <row r="15728">
          <cell r="K15728">
            <v>-0.33678637387530369</v>
          </cell>
          <cell r="S15728">
            <v>40</v>
          </cell>
        </row>
        <row r="15729">
          <cell r="K15729">
            <v>-1.1402742403221924E-3</v>
          </cell>
          <cell r="S15729">
            <v>40</v>
          </cell>
        </row>
        <row r="15730">
          <cell r="K15730">
            <v>-1.3933628869533257</v>
          </cell>
          <cell r="S15730">
            <v>40</v>
          </cell>
        </row>
        <row r="15731">
          <cell r="K15731">
            <v>1.3163462788944427</v>
          </cell>
          <cell r="S15731">
            <v>40</v>
          </cell>
        </row>
        <row r="15732">
          <cell r="K15732">
            <v>-0.86060045122788276</v>
          </cell>
          <cell r="S15732">
            <v>40</v>
          </cell>
        </row>
        <row r="15733">
          <cell r="K15733">
            <v>0.10639826183602746</v>
          </cell>
          <cell r="S15733">
            <v>40</v>
          </cell>
        </row>
        <row r="15734">
          <cell r="K15734">
            <v>-0.87133664951522016</v>
          </cell>
          <cell r="S15734">
            <v>40</v>
          </cell>
        </row>
        <row r="15735">
          <cell r="K15735">
            <v>0.61513843906616916</v>
          </cell>
          <cell r="S15735">
            <v>40</v>
          </cell>
        </row>
        <row r="15736">
          <cell r="K15736">
            <v>-1.4689739563232336</v>
          </cell>
          <cell r="S15736">
            <v>40</v>
          </cell>
        </row>
        <row r="15737">
          <cell r="K15737">
            <v>-0.78548167331244956</v>
          </cell>
          <cell r="S15737">
            <v>40</v>
          </cell>
        </row>
        <row r="15738">
          <cell r="K15738">
            <v>0.85103756485134174</v>
          </cell>
          <cell r="S15738">
            <v>40</v>
          </cell>
        </row>
        <row r="15739">
          <cell r="K15739">
            <v>0.39302741668196539</v>
          </cell>
          <cell r="S15739">
            <v>40</v>
          </cell>
        </row>
        <row r="15740">
          <cell r="K15740">
            <v>0.10429591399557855</v>
          </cell>
          <cell r="S15740">
            <v>40</v>
          </cell>
        </row>
        <row r="15741">
          <cell r="K15741">
            <v>0.80088821158545531</v>
          </cell>
          <cell r="S15741">
            <v>40</v>
          </cell>
        </row>
        <row r="15742">
          <cell r="K15742">
            <v>-0.63508503994608034</v>
          </cell>
          <cell r="S15742">
            <v>40</v>
          </cell>
        </row>
        <row r="15743">
          <cell r="K15743">
            <v>-0.9138056097052496</v>
          </cell>
          <cell r="S15743">
            <v>40</v>
          </cell>
        </row>
        <row r="15744">
          <cell r="K15744">
            <v>-0.8303479596490313</v>
          </cell>
          <cell r="S15744">
            <v>40</v>
          </cell>
        </row>
        <row r="15745">
          <cell r="K15745">
            <v>-0.74404463013990207</v>
          </cell>
          <cell r="S15745">
            <v>40</v>
          </cell>
        </row>
        <row r="15746">
          <cell r="K15746">
            <v>1.1066742928558877</v>
          </cell>
          <cell r="S15746">
            <v>40</v>
          </cell>
        </row>
        <row r="15747">
          <cell r="K15747">
            <v>-0.76195844895518516</v>
          </cell>
          <cell r="S15747">
            <v>40</v>
          </cell>
        </row>
        <row r="15748">
          <cell r="K15748">
            <v>7.6223980320377605</v>
          </cell>
          <cell r="S15748">
            <v>40</v>
          </cell>
        </row>
        <row r="15749">
          <cell r="K15749">
            <v>-0.84163628153334824</v>
          </cell>
          <cell r="S15749">
            <v>40</v>
          </cell>
        </row>
        <row r="15750">
          <cell r="K15750">
            <v>-0.78471068914954789</v>
          </cell>
          <cell r="S15750">
            <v>40</v>
          </cell>
        </row>
        <row r="15751">
          <cell r="K15751">
            <v>-0.11994218001773101</v>
          </cell>
          <cell r="S15751">
            <v>40</v>
          </cell>
        </row>
        <row r="15752">
          <cell r="K15752">
            <v>-0.7664982936720921</v>
          </cell>
          <cell r="S15752">
            <v>40</v>
          </cell>
        </row>
        <row r="15753">
          <cell r="K15753">
            <v>1.3119111134574091</v>
          </cell>
          <cell r="S15753">
            <v>40</v>
          </cell>
        </row>
        <row r="15754">
          <cell r="K15754">
            <v>-0.75577297605495009</v>
          </cell>
          <cell r="S15754">
            <v>40</v>
          </cell>
        </row>
        <row r="15755">
          <cell r="K15755">
            <v>-0.9235063820828735</v>
          </cell>
          <cell r="S15755">
            <v>40</v>
          </cell>
        </row>
        <row r="15756">
          <cell r="K15756">
            <v>-1.7366692993323321</v>
          </cell>
          <cell r="S15756">
            <v>40</v>
          </cell>
        </row>
        <row r="15757">
          <cell r="K15757">
            <v>-1.7321480369395279</v>
          </cell>
          <cell r="S15757">
            <v>40</v>
          </cell>
        </row>
        <row r="15758">
          <cell r="K15758">
            <v>-0.86168955072046327</v>
          </cell>
          <cell r="S15758">
            <v>40</v>
          </cell>
        </row>
        <row r="15759">
          <cell r="K15759">
            <v>-0.83416989025779176</v>
          </cell>
          <cell r="S15759">
            <v>40</v>
          </cell>
        </row>
        <row r="15760">
          <cell r="K15760">
            <v>-0.75965087516339835</v>
          </cell>
          <cell r="S15760">
            <v>40</v>
          </cell>
        </row>
        <row r="15761">
          <cell r="K15761">
            <v>-0.80893473780325342</v>
          </cell>
          <cell r="S15761">
            <v>40</v>
          </cell>
        </row>
        <row r="15762">
          <cell r="K15762">
            <v>-0.83075655266675064</v>
          </cell>
          <cell r="S15762">
            <v>40</v>
          </cell>
        </row>
        <row r="15763">
          <cell r="K15763">
            <v>-0.81597330341915797</v>
          </cell>
          <cell r="S15763">
            <v>40</v>
          </cell>
        </row>
        <row r="15764">
          <cell r="K15764">
            <v>1.8603728161666442</v>
          </cell>
          <cell r="S15764">
            <v>40</v>
          </cell>
        </row>
        <row r="15765">
          <cell r="K15765">
            <v>-3.9419454261314051E-4</v>
          </cell>
          <cell r="S15765">
            <v>40</v>
          </cell>
        </row>
        <row r="15766">
          <cell r="K15766">
            <v>-3.7811733871684838E-4</v>
          </cell>
          <cell r="S15766">
            <v>40</v>
          </cell>
        </row>
        <row r="15767">
          <cell r="K15767">
            <v>-0.92007878616153882</v>
          </cell>
          <cell r="S15767">
            <v>40</v>
          </cell>
        </row>
        <row r="15768">
          <cell r="K15768">
            <v>848.14756420828166</v>
          </cell>
          <cell r="S15768">
            <v>40</v>
          </cell>
        </row>
        <row r="15769">
          <cell r="K15769">
            <v>-0.80363291626563349</v>
          </cell>
          <cell r="S15769">
            <v>40</v>
          </cell>
        </row>
        <row r="15770">
          <cell r="K15770">
            <v>-0.87276732941203372</v>
          </cell>
          <cell r="S15770">
            <v>40</v>
          </cell>
        </row>
        <row r="15771">
          <cell r="K15771">
            <v>-0.77900841585212333</v>
          </cell>
          <cell r="S15771">
            <v>40</v>
          </cell>
        </row>
        <row r="15772">
          <cell r="K15772">
            <v>-6.7724143894932143E-2</v>
          </cell>
          <cell r="S15772">
            <v>40</v>
          </cell>
        </row>
        <row r="15773">
          <cell r="K15773">
            <v>-0.84527368841608252</v>
          </cell>
          <cell r="S15773">
            <v>40</v>
          </cell>
        </row>
        <row r="15774">
          <cell r="K15774">
            <v>-0.80275547388879465</v>
          </cell>
          <cell r="S15774">
            <v>40</v>
          </cell>
        </row>
        <row r="15775">
          <cell r="K15775">
            <v>-7.6701202402534559E-4</v>
          </cell>
          <cell r="S15775">
            <v>40</v>
          </cell>
        </row>
        <row r="15776">
          <cell r="K15776">
            <v>3.7350105248309712E-4</v>
          </cell>
          <cell r="S15776">
            <v>40</v>
          </cell>
        </row>
        <row r="15777">
          <cell r="K15777">
            <v>-1.2688106342742618</v>
          </cell>
          <cell r="S15777">
            <v>40</v>
          </cell>
        </row>
        <row r="15778">
          <cell r="K15778">
            <v>-1.3778142760713188</v>
          </cell>
          <cell r="S15778">
            <v>40</v>
          </cell>
        </row>
        <row r="15779">
          <cell r="K15779">
            <v>0.67444292915028137</v>
          </cell>
          <cell r="S15779">
            <v>40</v>
          </cell>
        </row>
        <row r="15780">
          <cell r="K15780">
            <v>1.7997632133074104E-3</v>
          </cell>
          <cell r="S15780">
            <v>40</v>
          </cell>
        </row>
        <row r="15781">
          <cell r="K15781">
            <v>2.015838476771122E-3</v>
          </cell>
          <cell r="S15781">
            <v>40</v>
          </cell>
        </row>
        <row r="15782">
          <cell r="K15782">
            <v>-0.74894882216513325</v>
          </cell>
          <cell r="S15782">
            <v>40</v>
          </cell>
        </row>
        <row r="15783">
          <cell r="K15783">
            <v>8.1734125610365453E-4</v>
          </cell>
          <cell r="S15783">
            <v>40</v>
          </cell>
        </row>
        <row r="15784">
          <cell r="K15784">
            <v>1.3377901891803479</v>
          </cell>
          <cell r="S15784">
            <v>40</v>
          </cell>
        </row>
        <row r="15785">
          <cell r="K15785">
            <v>-0.24696680099881613</v>
          </cell>
          <cell r="S15785">
            <v>40</v>
          </cell>
        </row>
        <row r="15786">
          <cell r="K15786">
            <v>2.7843115168613886</v>
          </cell>
          <cell r="S15786">
            <v>40</v>
          </cell>
        </row>
        <row r="15787">
          <cell r="K15787">
            <v>-1.9333016467218345E-2</v>
          </cell>
          <cell r="S15787">
            <v>40</v>
          </cell>
        </row>
        <row r="15788">
          <cell r="K15788">
            <v>1.2768312470777479</v>
          </cell>
          <cell r="S15788">
            <v>40</v>
          </cell>
        </row>
        <row r="15789">
          <cell r="K15789">
            <v>8.0233824335570052</v>
          </cell>
          <cell r="S15789">
            <v>40</v>
          </cell>
        </row>
        <row r="15790">
          <cell r="K15790">
            <v>-2.4932370628057712E-2</v>
          </cell>
          <cell r="S15790">
            <v>40</v>
          </cell>
        </row>
        <row r="15791">
          <cell r="K15791">
            <v>3.4049136769535857</v>
          </cell>
          <cell r="S15791">
            <v>40</v>
          </cell>
        </row>
        <row r="15792">
          <cell r="K15792">
            <v>-2.3496980222936587E-2</v>
          </cell>
          <cell r="S15792">
            <v>40</v>
          </cell>
        </row>
        <row r="15793">
          <cell r="K15793">
            <v>-2.8937069921286411E-2</v>
          </cell>
          <cell r="S15793">
            <v>40</v>
          </cell>
        </row>
        <row r="15794">
          <cell r="K15794">
            <v>-1.7408479421745658E-4</v>
          </cell>
          <cell r="S15794">
            <v>40</v>
          </cell>
        </row>
        <row r="15795">
          <cell r="K15795">
            <v>-2.0343956130221931E-4</v>
          </cell>
          <cell r="S15795">
            <v>40</v>
          </cell>
        </row>
        <row r="15796">
          <cell r="K15796">
            <v>-2.3064743558191475E-4</v>
          </cell>
          <cell r="S15796">
            <v>40</v>
          </cell>
        </row>
        <row r="15797">
          <cell r="K15797">
            <v>-0.86019259345424537</v>
          </cell>
          <cell r="S15797">
            <v>40</v>
          </cell>
        </row>
        <row r="15798">
          <cell r="K15798">
            <v>-0.84635059801100898</v>
          </cell>
          <cell r="S15798">
            <v>40</v>
          </cell>
        </row>
        <row r="15799">
          <cell r="K15799">
            <v>3.785470177279984E-4</v>
          </cell>
          <cell r="S15799">
            <v>40</v>
          </cell>
        </row>
        <row r="15800">
          <cell r="K15800">
            <v>5.7071447602540307E-4</v>
          </cell>
          <cell r="S15800">
            <v>40</v>
          </cell>
        </row>
        <row r="15801">
          <cell r="K15801">
            <v>-0.77616027103788643</v>
          </cell>
          <cell r="S15801">
            <v>40</v>
          </cell>
        </row>
        <row r="15802">
          <cell r="K15802">
            <v>-0.78132186242212665</v>
          </cell>
          <cell r="S15802">
            <v>40</v>
          </cell>
        </row>
        <row r="15803">
          <cell r="K15803">
            <v>-0.68329198571748284</v>
          </cell>
          <cell r="S15803">
            <v>40</v>
          </cell>
        </row>
        <row r="15804">
          <cell r="K15804">
            <v>-0.71774902032472621</v>
          </cell>
          <cell r="S15804">
            <v>40</v>
          </cell>
        </row>
        <row r="15805">
          <cell r="K15805">
            <v>-0.71144420142231968</v>
          </cell>
          <cell r="S15805">
            <v>40</v>
          </cell>
        </row>
        <row r="15806">
          <cell r="K15806">
            <v>1.5123304610379027</v>
          </cell>
          <cell r="S15806">
            <v>40</v>
          </cell>
        </row>
        <row r="15807">
          <cell r="K15807">
            <v>-0.64376002256605436</v>
          </cell>
          <cell r="S15807">
            <v>40</v>
          </cell>
        </row>
        <row r="15808">
          <cell r="K15808">
            <v>-0.66383260705779301</v>
          </cell>
          <cell r="S15808">
            <v>40</v>
          </cell>
        </row>
        <row r="15809">
          <cell r="K15809">
            <v>-5.1373386166888061E-4</v>
          </cell>
          <cell r="S15809">
            <v>40</v>
          </cell>
        </row>
        <row r="15810">
          <cell r="K15810">
            <v>-6.3167677474701943E-4</v>
          </cell>
          <cell r="S15810">
            <v>40</v>
          </cell>
        </row>
        <row r="15811">
          <cell r="K15811">
            <v>-0.75859054213150778</v>
          </cell>
          <cell r="S15811">
            <v>40</v>
          </cell>
        </row>
        <row r="15812">
          <cell r="K15812">
            <v>1.4755078229214901E-4</v>
          </cell>
          <cell r="S15812">
            <v>40</v>
          </cell>
        </row>
        <row r="15813">
          <cell r="K15813">
            <v>0.41879014599776787</v>
          </cell>
          <cell r="S15813">
            <v>40</v>
          </cell>
        </row>
        <row r="15814">
          <cell r="K15814">
            <v>-2.5441712446187158E-2</v>
          </cell>
          <cell r="S15814">
            <v>40</v>
          </cell>
        </row>
        <row r="15815">
          <cell r="K15815">
            <v>-3.1765492487594157E-3</v>
          </cell>
          <cell r="S15815">
            <v>40</v>
          </cell>
        </row>
        <row r="15816">
          <cell r="K15816">
            <v>-2.8670303470030817E-3</v>
          </cell>
          <cell r="S15816">
            <v>40</v>
          </cell>
        </row>
        <row r="15817">
          <cell r="K15817">
            <v>-2.5976510199993146E-3</v>
          </cell>
          <cell r="S15817">
            <v>40</v>
          </cell>
        </row>
        <row r="15818">
          <cell r="K15818">
            <v>-1.6723116684084771</v>
          </cell>
          <cell r="S15818">
            <v>40</v>
          </cell>
        </row>
        <row r="15819">
          <cell r="K15819">
            <v>-1.668051610186168</v>
          </cell>
          <cell r="S15819">
            <v>40</v>
          </cell>
        </row>
        <row r="15820">
          <cell r="K15820">
            <v>-1.6895199478756369</v>
          </cell>
          <cell r="S15820">
            <v>40</v>
          </cell>
        </row>
        <row r="15821">
          <cell r="K15821">
            <v>-1.7048994586256523</v>
          </cell>
          <cell r="S15821">
            <v>40</v>
          </cell>
        </row>
        <row r="15822">
          <cell r="K15822">
            <v>-1.7289136324753207</v>
          </cell>
          <cell r="S15822">
            <v>40</v>
          </cell>
        </row>
        <row r="15823">
          <cell r="K15823">
            <v>-1.7737095418367486</v>
          </cell>
          <cell r="S15823">
            <v>40</v>
          </cell>
        </row>
        <row r="15824">
          <cell r="K15824">
            <v>-1.3060986079420067</v>
          </cell>
          <cell r="S15824">
            <v>40</v>
          </cell>
        </row>
        <row r="15825">
          <cell r="K15825">
            <v>-1.3797457135954239</v>
          </cell>
          <cell r="S15825">
            <v>40</v>
          </cell>
        </row>
        <row r="15826">
          <cell r="K15826">
            <v>-1.4367036984866568</v>
          </cell>
          <cell r="S15826">
            <v>40</v>
          </cell>
        </row>
        <row r="15827">
          <cell r="K15827">
            <v>3.4509128998676307E-4</v>
          </cell>
          <cell r="S15827">
            <v>40</v>
          </cell>
        </row>
        <row r="15828">
          <cell r="K15828">
            <v>-0.65183906002023562</v>
          </cell>
          <cell r="S15828">
            <v>40</v>
          </cell>
        </row>
        <row r="15829">
          <cell r="K15829">
            <v>8.8708595031808425E-3</v>
          </cell>
          <cell r="S15829">
            <v>40</v>
          </cell>
        </row>
        <row r="15830">
          <cell r="K15830">
            <v>0.33553450833335713</v>
          </cell>
          <cell r="S15830">
            <v>40</v>
          </cell>
        </row>
        <row r="15831">
          <cell r="K15831">
            <v>-0.37902509944570467</v>
          </cell>
          <cell r="S15831">
            <v>40</v>
          </cell>
        </row>
        <row r="15832">
          <cell r="K15832">
            <v>-5.5100779556597106E-3</v>
          </cell>
          <cell r="S15832">
            <v>40</v>
          </cell>
        </row>
        <row r="15833">
          <cell r="K15833">
            <v>-5.6684894845863421E-3</v>
          </cell>
          <cell r="S15833">
            <v>40</v>
          </cell>
        </row>
        <row r="15834">
          <cell r="K15834">
            <v>-6.1765326343116876E-3</v>
          </cell>
          <cell r="S15834">
            <v>40</v>
          </cell>
        </row>
        <row r="15835">
          <cell r="K15835">
            <v>-0.33084570826565884</v>
          </cell>
          <cell r="S15835">
            <v>40</v>
          </cell>
        </row>
        <row r="15836">
          <cell r="K15836">
            <v>-3.0462507710014922E-3</v>
          </cell>
          <cell r="S15836">
            <v>40</v>
          </cell>
        </row>
        <row r="15837">
          <cell r="K15837">
            <v>-1.3406660656367781</v>
          </cell>
          <cell r="S15837">
            <v>40</v>
          </cell>
        </row>
        <row r="15838">
          <cell r="K15838">
            <v>-2.7614597408895636E-3</v>
          </cell>
          <cell r="S15838">
            <v>40</v>
          </cell>
        </row>
        <row r="15839">
          <cell r="K15839">
            <v>-1.3004513448343025</v>
          </cell>
          <cell r="S15839">
            <v>40</v>
          </cell>
        </row>
        <row r="15840">
          <cell r="K15840">
            <v>-2.5073515797382124E-3</v>
          </cell>
          <cell r="S15840">
            <v>40</v>
          </cell>
        </row>
        <row r="15841">
          <cell r="K15841">
            <v>-1.2686694265275766</v>
          </cell>
          <cell r="S15841">
            <v>40</v>
          </cell>
        </row>
        <row r="15842">
          <cell r="K15842">
            <v>-1.677036986122145</v>
          </cell>
          <cell r="S15842">
            <v>40</v>
          </cell>
        </row>
        <row r="15843">
          <cell r="K15843">
            <v>0.52900983942630686</v>
          </cell>
          <cell r="S15843">
            <v>40</v>
          </cell>
        </row>
        <row r="15844">
          <cell r="K15844">
            <v>-1.6712495426102183</v>
          </cell>
          <cell r="S15844">
            <v>40</v>
          </cell>
        </row>
        <row r="15845">
          <cell r="K15845">
            <v>0.47387613167318016</v>
          </cell>
          <cell r="S15845">
            <v>40</v>
          </cell>
        </row>
        <row r="15846">
          <cell r="K15846">
            <v>-1.6983203930610669</v>
          </cell>
          <cell r="S15846">
            <v>40</v>
          </cell>
        </row>
        <row r="15847">
          <cell r="K15847">
            <v>4.1015709558925062</v>
          </cell>
          <cell r="S15847">
            <v>40</v>
          </cell>
        </row>
        <row r="15848">
          <cell r="K15848">
            <v>-1.7129895550683134</v>
          </cell>
          <cell r="S15848">
            <v>40</v>
          </cell>
        </row>
        <row r="15849">
          <cell r="K15849">
            <v>0.81200199408807938</v>
          </cell>
          <cell r="S15849">
            <v>40</v>
          </cell>
        </row>
        <row r="15850">
          <cell r="K15850">
            <v>-1.7244957595826926</v>
          </cell>
          <cell r="S15850">
            <v>40</v>
          </cell>
        </row>
        <row r="15851">
          <cell r="K15851">
            <v>0.90166361603688427</v>
          </cell>
          <cell r="S15851">
            <v>40</v>
          </cell>
        </row>
        <row r="15852">
          <cell r="K15852">
            <v>-1.7670657857298848</v>
          </cell>
          <cell r="S15852">
            <v>40</v>
          </cell>
        </row>
        <row r="15853">
          <cell r="K15853">
            <v>0.89898294539479973</v>
          </cell>
          <cell r="S15853">
            <v>40</v>
          </cell>
        </row>
        <row r="15854">
          <cell r="K15854">
            <v>-1.310240744112787</v>
          </cell>
          <cell r="S15854">
            <v>40</v>
          </cell>
        </row>
        <row r="15855">
          <cell r="K15855">
            <v>2.6510357361250647</v>
          </cell>
          <cell r="S15855">
            <v>40</v>
          </cell>
        </row>
        <row r="15856">
          <cell r="K15856">
            <v>-1.3846621313785408</v>
          </cell>
          <cell r="S15856">
            <v>40</v>
          </cell>
        </row>
        <row r="15857">
          <cell r="K15857">
            <v>0.20388257394204118</v>
          </cell>
          <cell r="S15857">
            <v>40</v>
          </cell>
        </row>
        <row r="15858">
          <cell r="K15858">
            <v>-1.4327818680644708</v>
          </cell>
          <cell r="S15858">
            <v>40</v>
          </cell>
        </row>
        <row r="15859">
          <cell r="K15859">
            <v>0.29336546902555649</v>
          </cell>
          <cell r="S15859">
            <v>40</v>
          </cell>
        </row>
        <row r="15860">
          <cell r="K15860">
            <v>-0.7016134625936552</v>
          </cell>
          <cell r="S15860">
            <v>40</v>
          </cell>
        </row>
        <row r="15861">
          <cell r="K15861">
            <v>-7.3706270771896924E-3</v>
          </cell>
          <cell r="S15861">
            <v>40</v>
          </cell>
        </row>
        <row r="15862">
          <cell r="K15862">
            <v>-0.66145320503189298</v>
          </cell>
          <cell r="S15862">
            <v>40</v>
          </cell>
        </row>
        <row r="15863">
          <cell r="K15863">
            <v>-7.5773154787969685E-3</v>
          </cell>
          <cell r="S15863">
            <v>40</v>
          </cell>
        </row>
        <row r="15864">
          <cell r="K15864">
            <v>7.1100882464276635E-2</v>
          </cell>
          <cell r="S15864">
            <v>40</v>
          </cell>
        </row>
        <row r="15865">
          <cell r="K15865">
            <v>-7.8537145505076789E-3</v>
          </cell>
          <cell r="S15865">
            <v>40</v>
          </cell>
        </row>
        <row r="15866">
          <cell r="K15866">
            <v>24.198827003796467</v>
          </cell>
          <cell r="S15866">
            <v>40</v>
          </cell>
        </row>
        <row r="15867">
          <cell r="K15867">
            <v>-6.4287049264370711E-4</v>
          </cell>
          <cell r="S15867">
            <v>40</v>
          </cell>
        </row>
        <row r="15868">
          <cell r="K15868">
            <v>-0.37963575168271185</v>
          </cell>
          <cell r="S15868">
            <v>40</v>
          </cell>
        </row>
        <row r="15869">
          <cell r="K15869">
            <v>-0.56517516922544553</v>
          </cell>
          <cell r="S15869">
            <v>40</v>
          </cell>
        </row>
        <row r="15870">
          <cell r="K15870">
            <v>-0.35442477301166764</v>
          </cell>
          <cell r="S15870">
            <v>40</v>
          </cell>
        </row>
        <row r="15871">
          <cell r="K15871">
            <v>-0.54222074928487662</v>
          </cell>
          <cell r="S15871">
            <v>40</v>
          </cell>
        </row>
        <row r="15872">
          <cell r="K15872">
            <v>-5.6678363421242307E-3</v>
          </cell>
          <cell r="S15872">
            <v>40</v>
          </cell>
        </row>
        <row r="15873">
          <cell r="K15873">
            <v>-0.46316101373537388</v>
          </cell>
          <cell r="S15873">
            <v>40</v>
          </cell>
        </row>
        <row r="15874">
          <cell r="K15874">
            <v>-6.3236470589290925E-3</v>
          </cell>
          <cell r="S15874">
            <v>40</v>
          </cell>
        </row>
        <row r="15875">
          <cell r="K15875">
            <v>-1.014756746452041E-2</v>
          </cell>
          <cell r="S15875">
            <v>40</v>
          </cell>
        </row>
        <row r="15876">
          <cell r="K15876">
            <v>-0.31033003467088727</v>
          </cell>
          <cell r="S15876">
            <v>40</v>
          </cell>
        </row>
        <row r="15877">
          <cell r="K15877">
            <v>-9.7894407885584529E-3</v>
          </cell>
          <cell r="S15877">
            <v>40</v>
          </cell>
        </row>
        <row r="15878">
          <cell r="K15878">
            <v>-2.9090173919555762E-2</v>
          </cell>
          <cell r="S15878">
            <v>40</v>
          </cell>
        </row>
        <row r="15879">
          <cell r="K15879">
            <v>-2.6326736444593421E-2</v>
          </cell>
          <cell r="S15879">
            <v>40</v>
          </cell>
        </row>
        <row r="15880">
          <cell r="K15880">
            <v>-2.4055387338173133E-2</v>
          </cell>
          <cell r="S15880">
            <v>40</v>
          </cell>
        </row>
        <row r="15881">
          <cell r="K15881">
            <v>-1.6846384778104422</v>
          </cell>
          <cell r="S15881">
            <v>40</v>
          </cell>
        </row>
        <row r="15882">
          <cell r="K15882">
            <v>-1.6817345892734543</v>
          </cell>
          <cell r="S15882">
            <v>40</v>
          </cell>
        </row>
        <row r="15883">
          <cell r="K15883">
            <v>-1.6830192066074883</v>
          </cell>
          <cell r="S15883">
            <v>40</v>
          </cell>
        </row>
        <row r="15884">
          <cell r="K15884">
            <v>-1.7164058526826698</v>
          </cell>
          <cell r="S15884">
            <v>40</v>
          </cell>
        </row>
        <row r="15885">
          <cell r="K15885">
            <v>-1.7340878317192441</v>
          </cell>
          <cell r="S15885">
            <v>40</v>
          </cell>
        </row>
        <row r="15886">
          <cell r="K15886">
            <v>-1.757068085139998</v>
          </cell>
          <cell r="S15886">
            <v>40</v>
          </cell>
        </row>
        <row r="15887">
          <cell r="K15887">
            <v>-1.3236482936565057</v>
          </cell>
          <cell r="S15887">
            <v>40</v>
          </cell>
        </row>
        <row r="15888">
          <cell r="K15888">
            <v>-1.3865309474287857</v>
          </cell>
          <cell r="S15888">
            <v>40</v>
          </cell>
        </row>
        <row r="15889">
          <cell r="K15889">
            <v>-1.4364728568590832</v>
          </cell>
          <cell r="S15889">
            <v>40</v>
          </cell>
        </row>
        <row r="15890">
          <cell r="K15890">
            <v>9.4444093058419659E-5</v>
          </cell>
          <cell r="S15890">
            <v>40</v>
          </cell>
        </row>
        <row r="15891">
          <cell r="K15891">
            <v>-0.67053320335087241</v>
          </cell>
          <cell r="S15891">
            <v>40</v>
          </cell>
        </row>
        <row r="15892">
          <cell r="K15892">
            <v>7.5829542686822959E-2</v>
          </cell>
          <cell r="S15892">
            <v>40</v>
          </cell>
        </row>
        <row r="15893">
          <cell r="K15893">
            <v>3.0597484917993571E-2</v>
          </cell>
          <cell r="S15893">
            <v>40</v>
          </cell>
        </row>
        <row r="15894">
          <cell r="K15894">
            <v>-0.38464029283732393</v>
          </cell>
          <cell r="S15894">
            <v>40</v>
          </cell>
        </row>
        <row r="15895">
          <cell r="K15895">
            <v>-0.36216479205822955</v>
          </cell>
          <cell r="S15895">
            <v>40</v>
          </cell>
        </row>
        <row r="15896">
          <cell r="K15896">
            <v>-5.5976464588787923E-4</v>
          </cell>
          <cell r="S15896">
            <v>40</v>
          </cell>
        </row>
        <row r="15897">
          <cell r="K15897">
            <v>-6.1098945838396852E-4</v>
          </cell>
          <cell r="S15897">
            <v>40</v>
          </cell>
        </row>
        <row r="15898">
          <cell r="K15898">
            <v>-0.29535569005021994</v>
          </cell>
          <cell r="S15898">
            <v>40</v>
          </cell>
        </row>
        <row r="15899">
          <cell r="K15899">
            <v>-0.90880656477166555</v>
          </cell>
          <cell r="S15899">
            <v>40</v>
          </cell>
        </row>
        <row r="15900">
          <cell r="K15900">
            <v>-0.45261365548974192</v>
          </cell>
          <cell r="S15900">
            <v>40</v>
          </cell>
        </row>
        <row r="15901">
          <cell r="K15901">
            <v>-0.35060190010093756</v>
          </cell>
          <cell r="S15901">
            <v>40</v>
          </cell>
        </row>
        <row r="15902">
          <cell r="K15902">
            <v>-1.3059703629630433</v>
          </cell>
          <cell r="S15902">
            <v>40</v>
          </cell>
        </row>
        <row r="15903">
          <cell r="K15903">
            <v>-1.3439459023694564</v>
          </cell>
          <cell r="S15903">
            <v>40</v>
          </cell>
        </row>
        <row r="15904">
          <cell r="K15904">
            <v>-1.4001279109707445</v>
          </cell>
          <cell r="S15904">
            <v>40</v>
          </cell>
        </row>
        <row r="15905">
          <cell r="K15905">
            <v>-1.3332449591883446</v>
          </cell>
          <cell r="S15905">
            <v>40</v>
          </cell>
        </row>
        <row r="15906">
          <cell r="K15906">
            <v>-1.3849619197495646</v>
          </cell>
          <cell r="S15906">
            <v>40</v>
          </cell>
        </row>
        <row r="15907">
          <cell r="K15907">
            <v>-1.4651211362372161</v>
          </cell>
          <cell r="S15907">
            <v>40</v>
          </cell>
        </row>
        <row r="15908">
          <cell r="K15908">
            <v>-0.99937698096819549</v>
          </cell>
          <cell r="S15908">
            <v>40</v>
          </cell>
        </row>
        <row r="15909">
          <cell r="K15909">
            <v>-0.91359098115423831</v>
          </cell>
          <cell r="S15909">
            <v>40</v>
          </cell>
        </row>
        <row r="15910">
          <cell r="K15910">
            <v>-0.67888287327696617</v>
          </cell>
          <cell r="S15910">
            <v>40</v>
          </cell>
        </row>
        <row r="15911">
          <cell r="K15911">
            <v>-0.89945450025352447</v>
          </cell>
          <cell r="S15911">
            <v>40</v>
          </cell>
        </row>
        <row r="15912">
          <cell r="K15912">
            <v>-0.81189217281257986</v>
          </cell>
          <cell r="S15912">
            <v>40</v>
          </cell>
        </row>
        <row r="15913">
          <cell r="K15913">
            <v>4.3043410329525592E-2</v>
          </cell>
          <cell r="S15913">
            <v>40</v>
          </cell>
        </row>
        <row r="15914">
          <cell r="K15914">
            <v>-0.80566531483194748</v>
          </cell>
          <cell r="S15914">
            <v>40</v>
          </cell>
        </row>
        <row r="15915">
          <cell r="K15915">
            <v>-0.71709698274827949</v>
          </cell>
          <cell r="S15915">
            <v>40</v>
          </cell>
        </row>
        <row r="15916">
          <cell r="K15916">
            <v>-2.3743326187713185E-4</v>
          </cell>
          <cell r="S15916">
            <v>40</v>
          </cell>
        </row>
        <row r="15917">
          <cell r="K15917">
            <v>-0.75625433940341003</v>
          </cell>
          <cell r="S15917">
            <v>40</v>
          </cell>
        </row>
        <row r="15918">
          <cell r="K15918">
            <v>-0.15733581853212669</v>
          </cell>
          <cell r="S15918">
            <v>40</v>
          </cell>
        </row>
        <row r="15919">
          <cell r="K15919">
            <v>0.84860032671453434</v>
          </cell>
          <cell r="S15919">
            <v>40</v>
          </cell>
        </row>
        <row r="15920">
          <cell r="K15920">
            <v>-0.83021559959326463</v>
          </cell>
          <cell r="S15920">
            <v>40</v>
          </cell>
        </row>
        <row r="15921">
          <cell r="K15921">
            <v>-0.81161714458058332</v>
          </cell>
          <cell r="S15921">
            <v>40</v>
          </cell>
        </row>
        <row r="15922">
          <cell r="K15922">
            <v>-0.6611685628561268</v>
          </cell>
          <cell r="S15922">
            <v>40</v>
          </cell>
        </row>
        <row r="15923">
          <cell r="K15923">
            <v>-1.0566899422500931</v>
          </cell>
          <cell r="S15923">
            <v>40</v>
          </cell>
        </row>
        <row r="15924">
          <cell r="K15924">
            <v>-1.0198436049719635</v>
          </cell>
          <cell r="S15924">
            <v>40</v>
          </cell>
        </row>
        <row r="15925">
          <cell r="K15925">
            <v>-0.99952627598090815</v>
          </cell>
          <cell r="S15925">
            <v>40</v>
          </cell>
        </row>
        <row r="15926">
          <cell r="K15926">
            <v>-0.94986409199839383</v>
          </cell>
          <cell r="S15926">
            <v>40</v>
          </cell>
        </row>
        <row r="15927">
          <cell r="K15927">
            <v>-0.93288113925748228</v>
          </cell>
          <cell r="S15927">
            <v>40</v>
          </cell>
        </row>
        <row r="15928">
          <cell r="K15928">
            <v>-0.8509179358807083</v>
          </cell>
          <cell r="S15928">
            <v>40</v>
          </cell>
        </row>
        <row r="15929">
          <cell r="K15929">
            <v>1.2006215348289355</v>
          </cell>
          <cell r="S15929">
            <v>40</v>
          </cell>
        </row>
        <row r="15930">
          <cell r="K15930">
            <v>-0.90373256795197265</v>
          </cell>
          <cell r="S15930">
            <v>40</v>
          </cell>
        </row>
        <row r="15931">
          <cell r="K15931">
            <v>-0.86683017150568931</v>
          </cell>
          <cell r="S15931">
            <v>40</v>
          </cell>
        </row>
        <row r="15932">
          <cell r="K15932">
            <v>-0.88965637528219377</v>
          </cell>
          <cell r="S15932">
            <v>40</v>
          </cell>
        </row>
        <row r="15933">
          <cell r="K15933">
            <v>-4.6926328971155208E-2</v>
          </cell>
          <cell r="S15933">
            <v>40</v>
          </cell>
        </row>
        <row r="15934">
          <cell r="K15934">
            <v>-0.74460771520832258</v>
          </cell>
          <cell r="S15934">
            <v>40</v>
          </cell>
        </row>
        <row r="15935">
          <cell r="K15935">
            <v>-0.91360160728754503</v>
          </cell>
          <cell r="S15935">
            <v>40</v>
          </cell>
        </row>
        <row r="15936">
          <cell r="K15936">
            <v>4.8528334650226067E-2</v>
          </cell>
          <cell r="S15936">
            <v>40</v>
          </cell>
        </row>
        <row r="15937">
          <cell r="K15937">
            <v>4.4699028476906744</v>
          </cell>
          <cell r="S15937">
            <v>40</v>
          </cell>
        </row>
        <row r="15938">
          <cell r="K15938">
            <v>8.6690294567601818</v>
          </cell>
          <cell r="S15938">
            <v>40</v>
          </cell>
        </row>
        <row r="15939">
          <cell r="K15939">
            <v>-0.57335536729427361</v>
          </cell>
          <cell r="S15939">
            <v>40</v>
          </cell>
        </row>
        <row r="15940">
          <cell r="K15940">
            <v>374.7706904051862</v>
          </cell>
          <cell r="S15940">
            <v>40</v>
          </cell>
        </row>
        <row r="15941">
          <cell r="K15941">
            <v>-9.076334674204445E-4</v>
          </cell>
          <cell r="S15941">
            <v>40</v>
          </cell>
        </row>
        <row r="15942">
          <cell r="K15942">
            <v>-0.78032104299477245</v>
          </cell>
          <cell r="S15942">
            <v>40</v>
          </cell>
        </row>
        <row r="15943">
          <cell r="K15943">
            <v>2.5296727769271721E-3</v>
          </cell>
          <cell r="S15943">
            <v>40</v>
          </cell>
        </row>
        <row r="15944">
          <cell r="K15944">
            <v>-1.2015266224459611</v>
          </cell>
          <cell r="S15944">
            <v>40</v>
          </cell>
        </row>
        <row r="15945">
          <cell r="K15945">
            <v>-1.3463792188963948</v>
          </cell>
          <cell r="S15945">
            <v>40</v>
          </cell>
        </row>
        <row r="15946">
          <cell r="K15946">
            <v>-1.575375788613768</v>
          </cell>
          <cell r="S15946">
            <v>40</v>
          </cell>
        </row>
        <row r="15947">
          <cell r="K15947">
            <v>-1.3678827504121387</v>
          </cell>
          <cell r="S15947">
            <v>40</v>
          </cell>
        </row>
        <row r="15948">
          <cell r="K15948">
            <v>0.67308836565845787</v>
          </cell>
          <cell r="S15948">
            <v>40</v>
          </cell>
        </row>
        <row r="15949">
          <cell r="K15949">
            <v>-1.6977370037264539</v>
          </cell>
          <cell r="S15949">
            <v>40</v>
          </cell>
        </row>
        <row r="15950">
          <cell r="K15950">
            <v>0.91996114584858069</v>
          </cell>
          <cell r="S15950">
            <v>40</v>
          </cell>
        </row>
        <row r="15951">
          <cell r="K15951">
            <v>-1.1972467900414145</v>
          </cell>
          <cell r="S15951">
            <v>40</v>
          </cell>
        </row>
        <row r="15952">
          <cell r="K15952">
            <v>-1.7383959925297291E-2</v>
          </cell>
          <cell r="S15952">
            <v>40</v>
          </cell>
        </row>
        <row r="15953">
          <cell r="K15953">
            <v>3.5060408673077466</v>
          </cell>
          <cell r="S15953">
            <v>40</v>
          </cell>
        </row>
        <row r="15954">
          <cell r="K15954">
            <v>-1.9778661213364555E-2</v>
          </cell>
          <cell r="S15954">
            <v>40</v>
          </cell>
        </row>
        <row r="15955">
          <cell r="K15955">
            <v>-2.1252702877919374E-2</v>
          </cell>
          <cell r="S15955">
            <v>40</v>
          </cell>
        </row>
        <row r="15956">
          <cell r="K15956">
            <v>2.7588946049373742</v>
          </cell>
          <cell r="S15956">
            <v>40</v>
          </cell>
        </row>
        <row r="15957">
          <cell r="K15957">
            <v>2.4470069430699724</v>
          </cell>
          <cell r="S15957">
            <v>40</v>
          </cell>
        </row>
        <row r="15958">
          <cell r="K15958">
            <v>-2.5525195207686008E-2</v>
          </cell>
          <cell r="S15958">
            <v>40</v>
          </cell>
        </row>
        <row r="15959">
          <cell r="K15959">
            <v>2.73473142324579</v>
          </cell>
          <cell r="S15959">
            <v>40</v>
          </cell>
        </row>
        <row r="15960">
          <cell r="K15960">
            <v>-0.63505366053817791</v>
          </cell>
          <cell r="S15960">
            <v>40</v>
          </cell>
        </row>
        <row r="15961">
          <cell r="K15961">
            <v>-0.38859825167520551</v>
          </cell>
          <cell r="S15961">
            <v>40</v>
          </cell>
        </row>
        <row r="15962">
          <cell r="K15962">
            <v>-0.92008818166247763</v>
          </cell>
          <cell r="S15962">
            <v>40</v>
          </cell>
        </row>
        <row r="15963">
          <cell r="K15963">
            <v>-0.92334135075491508</v>
          </cell>
          <cell r="S15963">
            <v>40</v>
          </cell>
        </row>
        <row r="15964">
          <cell r="K15964">
            <v>-0.89325318313853208</v>
          </cell>
          <cell r="S15964">
            <v>40</v>
          </cell>
        </row>
        <row r="15965">
          <cell r="K15965">
            <v>-0.97445422809066129</v>
          </cell>
          <cell r="S15965">
            <v>40</v>
          </cell>
        </row>
        <row r="15966">
          <cell r="K15966">
            <v>-0.93068970741209156</v>
          </cell>
          <cell r="S15966">
            <v>40</v>
          </cell>
        </row>
        <row r="15967">
          <cell r="K15967">
            <v>-0.91884299087838373</v>
          </cell>
          <cell r="S15967">
            <v>40</v>
          </cell>
        </row>
        <row r="15968">
          <cell r="K15968">
            <v>-0.92389022281135991</v>
          </cell>
          <cell r="S15968">
            <v>40</v>
          </cell>
        </row>
        <row r="15969">
          <cell r="K15969">
            <v>-0.92293722889039043</v>
          </cell>
          <cell r="S15969">
            <v>40</v>
          </cell>
        </row>
        <row r="15970">
          <cell r="K15970">
            <v>-0.90377957298255107</v>
          </cell>
          <cell r="S15970">
            <v>40</v>
          </cell>
        </row>
        <row r="15971">
          <cell r="K15971">
            <v>1.1292744308913714</v>
          </cell>
          <cell r="S15971">
            <v>40</v>
          </cell>
        </row>
        <row r="15972">
          <cell r="K15972">
            <v>-0.86018036786618512</v>
          </cell>
          <cell r="S15972">
            <v>40</v>
          </cell>
        </row>
        <row r="15973">
          <cell r="K15973">
            <v>-0.84896252172160935</v>
          </cell>
          <cell r="S15973">
            <v>40</v>
          </cell>
        </row>
        <row r="15974">
          <cell r="K15974">
            <v>2.477733167918541</v>
          </cell>
          <cell r="S15974">
            <v>40</v>
          </cell>
        </row>
        <row r="15975">
          <cell r="K15975">
            <v>128.55568674812889</v>
          </cell>
          <cell r="S15975">
            <v>40</v>
          </cell>
        </row>
        <row r="15976">
          <cell r="K15976">
            <v>2.0137568605081944</v>
          </cell>
          <cell r="S15976">
            <v>40</v>
          </cell>
        </row>
        <row r="15977">
          <cell r="K15977">
            <v>1.9263886514056598</v>
          </cell>
          <cell r="S15977">
            <v>40</v>
          </cell>
        </row>
        <row r="15978">
          <cell r="K15978">
            <v>-0.91669088806235588</v>
          </cell>
          <cell r="S15978">
            <v>40</v>
          </cell>
        </row>
        <row r="15979">
          <cell r="K15979">
            <v>-0.21538365374303306</v>
          </cell>
          <cell r="S15979">
            <v>40</v>
          </cell>
        </row>
        <row r="15980">
          <cell r="K15980">
            <v>0.22977081590086953</v>
          </cell>
          <cell r="S15980">
            <v>40</v>
          </cell>
        </row>
        <row r="15981">
          <cell r="K15981">
            <v>-0.9182258889276067</v>
          </cell>
          <cell r="S15981">
            <v>40</v>
          </cell>
        </row>
        <row r="15982">
          <cell r="K15982">
            <v>-4.5088519494205483E-2</v>
          </cell>
          <cell r="S15982">
            <v>40</v>
          </cell>
        </row>
        <row r="15983">
          <cell r="K15983">
            <v>-3.3389318842894328E-3</v>
          </cell>
          <cell r="S15983">
            <v>40</v>
          </cell>
        </row>
        <row r="15984">
          <cell r="K15984">
            <v>-2.7603785232934407E-3</v>
          </cell>
          <cell r="S15984">
            <v>40</v>
          </cell>
        </row>
        <row r="15985">
          <cell r="K15985">
            <v>-2.2686120479779096E-3</v>
          </cell>
          <cell r="S15985">
            <v>40</v>
          </cell>
        </row>
        <row r="15986">
          <cell r="K15986">
            <v>-1.649648626411536</v>
          </cell>
          <cell r="S15986">
            <v>40</v>
          </cell>
        </row>
        <row r="15987">
          <cell r="K15987">
            <v>-1.6650026640132294</v>
          </cell>
          <cell r="S15987">
            <v>40</v>
          </cell>
        </row>
        <row r="15988">
          <cell r="K15988">
            <v>-1.6721722385650621</v>
          </cell>
          <cell r="S15988">
            <v>40</v>
          </cell>
        </row>
        <row r="15989">
          <cell r="K15989">
            <v>-1.7274078215615116</v>
          </cell>
          <cell r="S15989">
            <v>40</v>
          </cell>
        </row>
        <row r="15990">
          <cell r="K15990">
            <v>-1.7325064573300677</v>
          </cell>
          <cell r="S15990">
            <v>40</v>
          </cell>
        </row>
        <row r="15991">
          <cell r="K15991">
            <v>-1.7514708317597343</v>
          </cell>
          <cell r="S15991">
            <v>40</v>
          </cell>
        </row>
        <row r="15992">
          <cell r="K15992">
            <v>-1.3881317648633078</v>
          </cell>
          <cell r="S15992">
            <v>40</v>
          </cell>
        </row>
        <row r="15993">
          <cell r="K15993">
            <v>-1.4404118358200315</v>
          </cell>
          <cell r="S15993">
            <v>40</v>
          </cell>
        </row>
        <row r="15994">
          <cell r="K15994">
            <v>-1.5043372104851491</v>
          </cell>
          <cell r="S15994">
            <v>40</v>
          </cell>
        </row>
        <row r="15995">
          <cell r="K15995">
            <v>2.1763240977139012E-2</v>
          </cell>
          <cell r="S15995">
            <v>40</v>
          </cell>
        </row>
        <row r="15996">
          <cell r="K15996">
            <v>1.2634339218439867</v>
          </cell>
          <cell r="S15996">
            <v>40</v>
          </cell>
        </row>
        <row r="15997">
          <cell r="K15997">
            <v>3.9725794003648187</v>
          </cell>
          <cell r="S15997">
            <v>40</v>
          </cell>
        </row>
        <row r="15998">
          <cell r="K15998">
            <v>2.7531238548082086</v>
          </cell>
          <cell r="S15998">
            <v>40</v>
          </cell>
        </row>
        <row r="15999">
          <cell r="K15999">
            <v>-0.28407490513294698</v>
          </cell>
          <cell r="S15999">
            <v>40</v>
          </cell>
        </row>
        <row r="16000">
          <cell r="K16000">
            <v>-0.26245265883528707</v>
          </cell>
          <cell r="S16000">
            <v>40</v>
          </cell>
        </row>
        <row r="16001">
          <cell r="K16001">
            <v>-5.1921190015654442E-3</v>
          </cell>
          <cell r="S16001">
            <v>40</v>
          </cell>
        </row>
        <row r="16002">
          <cell r="K16002">
            <v>-0.15452766101007795</v>
          </cell>
          <cell r="S16002">
            <v>40</v>
          </cell>
        </row>
        <row r="16003">
          <cell r="K16003">
            <v>-0.36269533342146032</v>
          </cell>
          <cell r="S16003">
            <v>40</v>
          </cell>
        </row>
        <row r="16004">
          <cell r="K16004">
            <v>-3.1692228840024218E-3</v>
          </cell>
          <cell r="S16004">
            <v>40</v>
          </cell>
        </row>
        <row r="16005">
          <cell r="K16005">
            <v>1.2002029484851693</v>
          </cell>
          <cell r="S16005">
            <v>40</v>
          </cell>
        </row>
        <row r="16006">
          <cell r="K16006">
            <v>-2.6717380854656045E-3</v>
          </cell>
          <cell r="S16006">
            <v>40</v>
          </cell>
        </row>
        <row r="16007">
          <cell r="K16007">
            <v>-1.1525911546944154</v>
          </cell>
          <cell r="S16007">
            <v>40</v>
          </cell>
        </row>
        <row r="16008">
          <cell r="K16008">
            <v>-2.2201190162853593E-3</v>
          </cell>
          <cell r="S16008">
            <v>40</v>
          </cell>
        </row>
        <row r="16009">
          <cell r="K16009">
            <v>-1.13039445259508</v>
          </cell>
          <cell r="S16009">
            <v>40</v>
          </cell>
        </row>
        <row r="16010">
          <cell r="K16010">
            <v>-1.650288155125696</v>
          </cell>
          <cell r="S16010">
            <v>40</v>
          </cell>
        </row>
        <row r="16011">
          <cell r="K16011">
            <v>-0.37152797961348771</v>
          </cell>
          <cell r="S16011">
            <v>40</v>
          </cell>
        </row>
        <row r="16012">
          <cell r="K16012">
            <v>-1.6641514623674316</v>
          </cell>
          <cell r="S16012">
            <v>40</v>
          </cell>
        </row>
        <row r="16013">
          <cell r="K16013">
            <v>-0.26117233262885603</v>
          </cell>
          <cell r="S16013">
            <v>40</v>
          </cell>
        </row>
        <row r="16014">
          <cell r="K16014">
            <v>-1.6706598152064918</v>
          </cell>
          <cell r="S16014">
            <v>40</v>
          </cell>
        </row>
        <row r="16015">
          <cell r="K16015">
            <v>-0.28553353409456933</v>
          </cell>
          <cell r="S16015">
            <v>40</v>
          </cell>
        </row>
        <row r="16016">
          <cell r="K16016">
            <v>-1.7291568046534653</v>
          </cell>
          <cell r="S16016">
            <v>40</v>
          </cell>
        </row>
        <row r="16017">
          <cell r="K16017">
            <v>-0.28284298788584789</v>
          </cell>
          <cell r="S16017">
            <v>40</v>
          </cell>
        </row>
        <row r="16018">
          <cell r="K16018">
            <v>-1.7358309493610338</v>
          </cell>
          <cell r="S16018">
            <v>40</v>
          </cell>
        </row>
        <row r="16019">
          <cell r="K16019">
            <v>-0.28710737428913313</v>
          </cell>
          <cell r="S16019">
            <v>40</v>
          </cell>
        </row>
        <row r="16020">
          <cell r="K16020">
            <v>-1.744191188979882</v>
          </cell>
          <cell r="S16020">
            <v>40</v>
          </cell>
        </row>
        <row r="16021">
          <cell r="K16021">
            <v>-0.27584929663200058</v>
          </cell>
          <cell r="S16021">
            <v>40</v>
          </cell>
        </row>
        <row r="16022">
          <cell r="K16022">
            <v>-1.400955053541481</v>
          </cell>
          <cell r="S16022">
            <v>40</v>
          </cell>
        </row>
        <row r="16023">
          <cell r="K16023">
            <v>-0.45143977412864578</v>
          </cell>
          <cell r="S16023">
            <v>40</v>
          </cell>
        </row>
        <row r="16024">
          <cell r="K16024">
            <v>-1.4501052993031276</v>
          </cell>
          <cell r="S16024">
            <v>40</v>
          </cell>
        </row>
        <row r="16025">
          <cell r="K16025">
            <v>-0.36425196007860378</v>
          </cell>
          <cell r="S16025">
            <v>40</v>
          </cell>
        </row>
        <row r="16026">
          <cell r="K16026">
            <v>-1.5026807660320372</v>
          </cell>
          <cell r="S16026">
            <v>40</v>
          </cell>
        </row>
        <row r="16027">
          <cell r="K16027">
            <v>-0.28864996407386162</v>
          </cell>
          <cell r="S16027">
            <v>40</v>
          </cell>
        </row>
        <row r="16028">
          <cell r="K16028">
            <v>2.3653566366238794E-2</v>
          </cell>
          <cell r="S16028">
            <v>40</v>
          </cell>
        </row>
        <row r="16029">
          <cell r="K16029">
            <v>-1.5498182775277318E-3</v>
          </cell>
          <cell r="S16029">
            <v>40</v>
          </cell>
        </row>
        <row r="16030">
          <cell r="K16030">
            <v>1.2539393133950121</v>
          </cell>
          <cell r="S16030">
            <v>40</v>
          </cell>
        </row>
        <row r="16031">
          <cell r="K16031">
            <v>-1.6224635362897693E-3</v>
          </cell>
          <cell r="S16031">
            <v>40</v>
          </cell>
        </row>
        <row r="16032">
          <cell r="K16032">
            <v>2.711696609857964</v>
          </cell>
          <cell r="S16032">
            <v>40</v>
          </cell>
        </row>
        <row r="16033">
          <cell r="K16033">
            <v>-0.96207718852939927</v>
          </cell>
          <cell r="S16033">
            <v>40</v>
          </cell>
        </row>
        <row r="16034">
          <cell r="K16034">
            <v>0.39586021242944958</v>
          </cell>
          <cell r="S16034">
            <v>40</v>
          </cell>
        </row>
        <row r="16035">
          <cell r="K16035">
            <v>1.241457282809074</v>
          </cell>
          <cell r="S16035">
            <v>40</v>
          </cell>
        </row>
        <row r="16036">
          <cell r="K16036">
            <v>-0.29611886476711274</v>
          </cell>
          <cell r="S16036">
            <v>40</v>
          </cell>
        </row>
        <row r="16037">
          <cell r="K16037">
            <v>-0.7571887715240001</v>
          </cell>
          <cell r="S16037">
            <v>40</v>
          </cell>
        </row>
        <row r="16038">
          <cell r="K16038">
            <v>-0.25819005176769805</v>
          </cell>
          <cell r="S16038">
            <v>40</v>
          </cell>
        </row>
        <row r="16039">
          <cell r="K16039">
            <v>-0.70250445732851841</v>
          </cell>
          <cell r="S16039">
            <v>40</v>
          </cell>
        </row>
        <row r="16040">
          <cell r="K16040">
            <v>-5.3378959506295122E-3</v>
          </cell>
          <cell r="S16040">
            <v>40</v>
          </cell>
        </row>
        <row r="16041">
          <cell r="K16041">
            <v>-0.66998552064703343</v>
          </cell>
          <cell r="S16041">
            <v>40</v>
          </cell>
        </row>
        <row r="16042">
          <cell r="K16042">
            <v>-0.17371406305437936</v>
          </cell>
          <cell r="S16042">
            <v>40</v>
          </cell>
        </row>
        <row r="16043">
          <cell r="K16043">
            <v>-0.63298572595754821</v>
          </cell>
          <cell r="S16043">
            <v>40</v>
          </cell>
        </row>
        <row r="16044">
          <cell r="K16044">
            <v>-0.28514509541409427</v>
          </cell>
          <cell r="S16044">
            <v>40</v>
          </cell>
        </row>
        <row r="16045">
          <cell r="K16045">
            <v>-0.3906518604582318</v>
          </cell>
          <cell r="S16045">
            <v>40</v>
          </cell>
        </row>
        <row r="16046">
          <cell r="K16046">
            <v>-3.0673734281308731E-2</v>
          </cell>
          <cell r="S16046">
            <v>40</v>
          </cell>
        </row>
        <row r="16047">
          <cell r="K16047">
            <v>-2.5902595078289938E-2</v>
          </cell>
          <cell r="S16047">
            <v>40</v>
          </cell>
        </row>
        <row r="16048">
          <cell r="K16048">
            <v>-2.1735685511646705E-2</v>
          </cell>
          <cell r="S16048">
            <v>40</v>
          </cell>
        </row>
        <row r="16049">
          <cell r="K16049">
            <v>-1.6555151346215096</v>
          </cell>
          <cell r="S16049">
            <v>40</v>
          </cell>
        </row>
        <row r="16050">
          <cell r="K16050">
            <v>-1.6512593547252283</v>
          </cell>
          <cell r="S16050">
            <v>40</v>
          </cell>
        </row>
        <row r="16051">
          <cell r="K16051">
            <v>-1.6783647847548602</v>
          </cell>
          <cell r="S16051">
            <v>40</v>
          </cell>
        </row>
        <row r="16052">
          <cell r="K16052">
            <v>-1.7226360536261944</v>
          </cell>
          <cell r="S16052">
            <v>40</v>
          </cell>
        </row>
        <row r="16053">
          <cell r="K16053">
            <v>-1.7363807277605821</v>
          </cell>
          <cell r="S16053">
            <v>40</v>
          </cell>
        </row>
        <row r="16054">
          <cell r="K16054">
            <v>-1.7497030552109418</v>
          </cell>
          <cell r="S16054">
            <v>40</v>
          </cell>
        </row>
        <row r="16055">
          <cell r="K16055">
            <v>-1.4031884018725935</v>
          </cell>
          <cell r="S16055">
            <v>40</v>
          </cell>
        </row>
        <row r="16056">
          <cell r="K16056">
            <v>-1.4540505869011573</v>
          </cell>
          <cell r="S16056">
            <v>40</v>
          </cell>
        </row>
        <row r="16057">
          <cell r="K16057">
            <v>-1.5016713817107328</v>
          </cell>
          <cell r="S16057">
            <v>40</v>
          </cell>
        </row>
        <row r="16058">
          <cell r="K16058">
            <v>-0.77187503385478062</v>
          </cell>
          <cell r="S16058">
            <v>40</v>
          </cell>
        </row>
        <row r="16059">
          <cell r="K16059">
            <v>0.11749482124720025</v>
          </cell>
          <cell r="S16059">
            <v>40</v>
          </cell>
        </row>
        <row r="16060">
          <cell r="K16060">
            <v>-0.3199970639673001</v>
          </cell>
          <cell r="S16060">
            <v>40</v>
          </cell>
        </row>
        <row r="16061">
          <cell r="K16061">
            <v>3.7554061282017381E-2</v>
          </cell>
          <cell r="S16061">
            <v>40</v>
          </cell>
        </row>
        <row r="16062">
          <cell r="K16062">
            <v>-0.32330706029424516</v>
          </cell>
          <cell r="S16062">
            <v>40</v>
          </cell>
        </row>
        <row r="16063">
          <cell r="K16063">
            <v>-0.25588103174118976</v>
          </cell>
          <cell r="S16063">
            <v>40</v>
          </cell>
        </row>
        <row r="16064">
          <cell r="K16064">
            <v>-5.3274094216624939E-4</v>
          </cell>
          <cell r="S16064">
            <v>40</v>
          </cell>
        </row>
        <row r="16065">
          <cell r="K16065">
            <v>-0.19924926349698349</v>
          </cell>
          <cell r="S16065">
            <v>40</v>
          </cell>
        </row>
        <row r="16066">
          <cell r="K16066">
            <v>-0.28446909640103801</v>
          </cell>
          <cell r="S16066">
            <v>40</v>
          </cell>
        </row>
        <row r="16067">
          <cell r="K16067">
            <v>0</v>
          </cell>
          <cell r="S16067">
            <v>0</v>
          </cell>
        </row>
        <row r="16068">
          <cell r="K16068">
            <v>0</v>
          </cell>
          <cell r="S16068">
            <v>0</v>
          </cell>
        </row>
        <row r="16069">
          <cell r="K16069">
            <v>0</v>
          </cell>
          <cell r="S16069">
            <v>0</v>
          </cell>
        </row>
        <row r="16070">
          <cell r="K16070">
            <v>0</v>
          </cell>
          <cell r="S16070">
            <v>0</v>
          </cell>
        </row>
        <row r="16071">
          <cell r="K16071">
            <v>0</v>
          </cell>
          <cell r="S16071">
            <v>0</v>
          </cell>
        </row>
        <row r="16072">
          <cell r="S16072">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mes"/>
      <sheetName val="Contracts"/>
      <sheetName val="data"/>
      <sheetName val="time summary"/>
      <sheetName val="progs"/>
    </sheetNames>
    <sheetDataSet>
      <sheetData sheetId="0"/>
      <sheetData sheetId="1">
        <row r="3">
          <cell r="A3">
            <v>10005</v>
          </cell>
          <cell r="B3">
            <v>0</v>
          </cell>
          <cell r="C3" t="str">
            <v>HRC</v>
          </cell>
          <cell r="D3" t="str">
            <v>HRC Economic determinants of road accidents</v>
          </cell>
        </row>
        <row r="4">
          <cell r="A4">
            <v>2049</v>
          </cell>
          <cell r="B4">
            <v>170</v>
          </cell>
          <cell r="C4" t="str">
            <v>DOL CBA</v>
          </cell>
          <cell r="D4" t="str">
            <v>Labour Dept. CBA Guide</v>
          </cell>
        </row>
        <row r="5">
          <cell r="A5">
            <v>1962</v>
          </cell>
          <cell r="B5">
            <v>150</v>
          </cell>
          <cell r="C5" t="str">
            <v>TP Waste Article</v>
          </cell>
          <cell r="D5" t="str">
            <v>Trade Pub Waste Article</v>
          </cell>
        </row>
        <row r="6">
          <cell r="A6">
            <v>1960</v>
          </cell>
          <cell r="B6">
            <v>180</v>
          </cell>
          <cell r="C6" t="str">
            <v>WHL Hurdle rates</v>
          </cell>
          <cell r="D6" t="str">
            <v>WHL Hurdle rates</v>
          </cell>
        </row>
        <row r="7">
          <cell r="A7">
            <v>1943</v>
          </cell>
          <cell r="B7">
            <v>185</v>
          </cell>
          <cell r="C7" t="str">
            <v>CRC Plan change 25 hearing</v>
          </cell>
          <cell r="D7" t="str">
            <v>CRC Plan change 25 hearing</v>
          </cell>
        </row>
        <row r="8">
          <cell r="A8">
            <v>1936</v>
          </cell>
          <cell r="B8">
            <v>160</v>
          </cell>
          <cell r="C8" t="str">
            <v>MTA WOF Presentation</v>
          </cell>
          <cell r="D8" t="str">
            <v>MTA WOF Presentation</v>
          </cell>
        </row>
        <row r="9">
          <cell r="A9">
            <v>1930</v>
          </cell>
          <cell r="B9">
            <v>180</v>
          </cell>
          <cell r="C9" t="str">
            <v>CRC Pegasus Bay evidence</v>
          </cell>
          <cell r="D9" t="str">
            <v>CRC Pegasus Bay evidence</v>
          </cell>
        </row>
        <row r="10">
          <cell r="A10">
            <v>1925</v>
          </cell>
          <cell r="B10">
            <v>250</v>
          </cell>
          <cell r="C10" t="str">
            <v>IPCR Parallel Importing</v>
          </cell>
          <cell r="D10" t="str">
            <v>IPCR Parallel Importing Review</v>
          </cell>
        </row>
        <row r="11">
          <cell r="A11">
            <v>1869</v>
          </cell>
          <cell r="B11">
            <v>180</v>
          </cell>
          <cell r="C11" t="str">
            <v>NZTB Quarterly forecasts</v>
          </cell>
          <cell r="D11" t="str">
            <v>NZTB Quarterly forecasts</v>
          </cell>
        </row>
        <row r="12">
          <cell r="A12">
            <v>1907</v>
          </cell>
          <cell r="B12">
            <v>180</v>
          </cell>
          <cell r="C12" t="str">
            <v>CRC Sustainability &amp; efficiency</v>
          </cell>
          <cell r="D12" t="str">
            <v>CRC Sustainability &amp; efficiency</v>
          </cell>
        </row>
        <row r="13">
          <cell r="A13">
            <v>1899</v>
          </cell>
          <cell r="B13">
            <v>200</v>
          </cell>
          <cell r="C13" t="str">
            <v>Chch Strategic Assets</v>
          </cell>
          <cell r="D13" t="str">
            <v>Chch City Strategic Assets</v>
          </cell>
        </row>
        <row r="14">
          <cell r="A14">
            <v>1891</v>
          </cell>
          <cell r="B14">
            <v>200</v>
          </cell>
          <cell r="C14" t="str">
            <v>CRC Pegasus Bay preview</v>
          </cell>
          <cell r="D14" t="str">
            <v>CRC Pegasus Bay preview</v>
          </cell>
        </row>
        <row r="15">
          <cell r="A15">
            <v>1862</v>
          </cell>
          <cell r="B15">
            <v>170</v>
          </cell>
          <cell r="C15" t="str">
            <v>Rangipo Prison impacts</v>
          </cell>
          <cell r="D15" t="str">
            <v>Rangipo Prison impacts</v>
          </cell>
        </row>
        <row r="16">
          <cell r="A16">
            <v>1880</v>
          </cell>
          <cell r="B16">
            <v>250</v>
          </cell>
          <cell r="C16" t="str">
            <v>Macquarrie- Orion Sale</v>
          </cell>
          <cell r="D16" t="str">
            <v>Macquarrie- Orion Sale</v>
          </cell>
        </row>
        <row r="17">
          <cell r="A17">
            <v>1743</v>
          </cell>
          <cell r="B17">
            <v>210</v>
          </cell>
          <cell r="C17" t="str">
            <v>Peer Review Value of Life</v>
          </cell>
          <cell r="D17" t="str">
            <v>LTSA Peer Review Value of Life</v>
          </cell>
        </row>
        <row r="18">
          <cell r="A18">
            <v>1871</v>
          </cell>
          <cell r="B18">
            <v>200</v>
          </cell>
          <cell r="C18" t="str">
            <v>Regulatory &amp; Industry structures</v>
          </cell>
          <cell r="D18" t="str">
            <v>Regulatory &amp; Industry structures</v>
          </cell>
        </row>
        <row r="19">
          <cell r="A19">
            <v>1864</v>
          </cell>
          <cell r="B19">
            <v>200</v>
          </cell>
          <cell r="C19" t="str">
            <v>TranzRail Road Cost Comparison</v>
          </cell>
          <cell r="D19" t="str">
            <v>TranzRail Road Cost Comparison</v>
          </cell>
        </row>
        <row r="20">
          <cell r="A20">
            <v>1824</v>
          </cell>
          <cell r="B20">
            <v>180</v>
          </cell>
          <cell r="C20" t="str">
            <v>Treasury land transport regs</v>
          </cell>
          <cell r="D20" t="str">
            <v>Treasury land transport regulations</v>
          </cell>
        </row>
        <row r="21">
          <cell r="A21">
            <v>1811</v>
          </cell>
          <cell r="B21">
            <v>180</v>
          </cell>
          <cell r="C21" t="str">
            <v>Transfund workshop</v>
          </cell>
          <cell r="D21" t="str">
            <v>Transfund methodology workshop</v>
          </cell>
        </row>
        <row r="22">
          <cell r="A22">
            <v>1812</v>
          </cell>
          <cell r="B22">
            <v>200</v>
          </cell>
          <cell r="C22" t="str">
            <v xml:space="preserve">Tranzit Motorway </v>
          </cell>
          <cell r="D22" t="str">
            <v>Transit Motorway Monopoly</v>
          </cell>
        </row>
        <row r="23">
          <cell r="A23">
            <v>1853</v>
          </cell>
          <cell r="B23">
            <v>200</v>
          </cell>
          <cell r="C23" t="str">
            <v>VUW DIA Course</v>
          </cell>
          <cell r="D23" t="str">
            <v>VUW DIA Course</v>
          </cell>
        </row>
        <row r="24">
          <cell r="A24">
            <v>1810</v>
          </cell>
          <cell r="B24">
            <v>200</v>
          </cell>
          <cell r="C24" t="str">
            <v>VUW MPP CBA course</v>
          </cell>
          <cell r="D24" t="str">
            <v>VUW MPP CBA course</v>
          </cell>
        </row>
        <row r="25">
          <cell r="A25">
            <v>1804</v>
          </cell>
          <cell r="B25">
            <v>180</v>
          </cell>
          <cell r="C25" t="str">
            <v>LTSA Delay costs</v>
          </cell>
          <cell r="D25" t="str">
            <v>LTSA Delay costs</v>
          </cell>
        </row>
        <row r="26">
          <cell r="A26">
            <v>1802</v>
          </cell>
          <cell r="B26">
            <v>180</v>
          </cell>
          <cell r="C26" t="str">
            <v>Mosquito strategy</v>
          </cell>
          <cell r="D26" t="str">
            <v>Mosquito strategy</v>
          </cell>
        </row>
        <row r="27">
          <cell r="A27">
            <v>1796</v>
          </cell>
          <cell r="B27">
            <v>170</v>
          </cell>
          <cell r="C27" t="str">
            <v>DOC Supply costs</v>
          </cell>
          <cell r="D27" t="str">
            <v>DOC Supply Costs</v>
          </cell>
        </row>
        <row r="28">
          <cell r="A28">
            <v>1791</v>
          </cell>
          <cell r="B28">
            <v>200</v>
          </cell>
          <cell r="C28" t="str">
            <v>DOC Book review</v>
          </cell>
          <cell r="D28" t="str">
            <v>DOC Book review</v>
          </cell>
        </row>
        <row r="29">
          <cell r="A29">
            <v>1790</v>
          </cell>
          <cell r="B29">
            <v>180</v>
          </cell>
          <cell r="C29" t="str">
            <v>ACC Data Assessment</v>
          </cell>
          <cell r="D29" t="str">
            <v>ACC CBA Data Assessment</v>
          </cell>
        </row>
        <row r="30">
          <cell r="A30">
            <v>1782</v>
          </cell>
          <cell r="B30">
            <v>170</v>
          </cell>
          <cell r="C30" t="str">
            <v>MFE Waste &amp; Recycling</v>
          </cell>
          <cell r="D30" t="str">
            <v>MFE Waste &amp; Recycling</v>
          </cell>
        </row>
        <row r="31">
          <cell r="A31">
            <v>1778</v>
          </cell>
          <cell r="B31">
            <v>180</v>
          </cell>
          <cell r="C31" t="str">
            <v>LTSA Lost output</v>
          </cell>
          <cell r="D31" t="str">
            <v>LTSA Lost output</v>
          </cell>
        </row>
        <row r="32">
          <cell r="A32">
            <v>1777</v>
          </cell>
          <cell r="B32">
            <v>180</v>
          </cell>
          <cell r="C32" t="str">
            <v>Foreign Fish Investment</v>
          </cell>
          <cell r="D32" t="str">
            <v>MFish Foreign Investment</v>
          </cell>
        </row>
        <row r="33">
          <cell r="A33">
            <v>1769</v>
          </cell>
          <cell r="B33">
            <v>175</v>
          </cell>
          <cell r="C33" t="str">
            <v>Mosquito CBA</v>
          </cell>
          <cell r="D33" t="str">
            <v>MOH Mosquito CBA</v>
          </cell>
        </row>
        <row r="34">
          <cell r="A34">
            <v>1771</v>
          </cell>
          <cell r="B34">
            <v>180</v>
          </cell>
          <cell r="C34" t="str">
            <v>Hospital reconfiguration</v>
          </cell>
          <cell r="D34" t="str">
            <v>PCC/WCC Hospital reconfiguration</v>
          </cell>
        </row>
        <row r="35">
          <cell r="A35">
            <v>1756</v>
          </cell>
          <cell r="B35">
            <v>180</v>
          </cell>
          <cell r="C35" t="str">
            <v>LTSA WOF review</v>
          </cell>
          <cell r="D35" t="str">
            <v>LTSA WOF Timing review</v>
          </cell>
        </row>
        <row r="36">
          <cell r="A36">
            <v>1745</v>
          </cell>
          <cell r="B36">
            <v>200</v>
          </cell>
          <cell r="C36" t="str">
            <v>Digital TV Value</v>
          </cell>
          <cell r="D36" t="str">
            <v>Digital TV Valuation</v>
          </cell>
        </row>
        <row r="37">
          <cell r="A37">
            <v>1740</v>
          </cell>
          <cell r="B37">
            <v>175</v>
          </cell>
          <cell r="C37" t="str">
            <v>MAF Urban trees</v>
          </cell>
          <cell r="D37" t="str">
            <v>MAF Urban trees valuation</v>
          </cell>
        </row>
        <row r="38">
          <cell r="A38">
            <v>1732</v>
          </cell>
          <cell r="B38">
            <v>200</v>
          </cell>
          <cell r="C38" t="str">
            <v>MOC Water review</v>
          </cell>
          <cell r="D38" t="str">
            <v>MOC Water review (Opus et al)</v>
          </cell>
        </row>
        <row r="39">
          <cell r="A39">
            <v>1721</v>
          </cell>
          <cell r="B39">
            <v>180</v>
          </cell>
          <cell r="C39" t="str">
            <v>Wool Group Fund allocation</v>
          </cell>
          <cell r="D39" t="str">
            <v>Wool Group Fund allocation</v>
          </cell>
        </row>
        <row r="40">
          <cell r="A40">
            <v>1719</v>
          </cell>
          <cell r="B40">
            <v>180</v>
          </cell>
          <cell r="C40" t="str">
            <v>Auckland Infrastructure</v>
          </cell>
          <cell r="D40" t="str">
            <v>Auckland Investment Appraisals</v>
          </cell>
        </row>
        <row r="41">
          <cell r="A41">
            <v>1696</v>
          </cell>
          <cell r="B41">
            <v>200</v>
          </cell>
          <cell r="C41" t="str">
            <v>Road Pricing</v>
          </cell>
          <cell r="D41" t="str">
            <v>PWC Road Pricing principles</v>
          </cell>
        </row>
        <row r="42">
          <cell r="A42">
            <v>1689</v>
          </cell>
          <cell r="B42">
            <v>180</v>
          </cell>
          <cell r="C42" t="str">
            <v>Road Reform</v>
          </cell>
          <cell r="D42" t="str">
            <v>LTSA Road Reform</v>
          </cell>
        </row>
        <row r="43">
          <cell r="A43">
            <v>1684</v>
          </cell>
          <cell r="B43">
            <v>180</v>
          </cell>
          <cell r="C43" t="str">
            <v>Transfund ATR</v>
          </cell>
          <cell r="D43" t="str">
            <v>Transfund ATR User Benefits</v>
          </cell>
        </row>
        <row r="44">
          <cell r="A44">
            <v>1655</v>
          </cell>
          <cell r="B44">
            <v>200</v>
          </cell>
          <cell r="C44" t="str">
            <v>MOC Workshop</v>
          </cell>
          <cell r="D44" t="str">
            <v>MOC Regulatory Impacts</v>
          </cell>
        </row>
        <row r="45">
          <cell r="A45">
            <v>1652</v>
          </cell>
          <cell r="B45">
            <v>180</v>
          </cell>
          <cell r="C45" t="str">
            <v>Road Costs</v>
          </cell>
          <cell r="D45" t="str">
            <v>TranzRail Road Cost</v>
          </cell>
        </row>
        <row r="46">
          <cell r="A46">
            <v>1641</v>
          </cell>
          <cell r="B46">
            <v>170</v>
          </cell>
          <cell r="C46" t="str">
            <v>Fish tender</v>
          </cell>
          <cell r="D46" t="str">
            <v>M Fish tender</v>
          </cell>
        </row>
        <row r="47">
          <cell r="A47">
            <v>1633</v>
          </cell>
          <cell r="B47">
            <v>180</v>
          </cell>
          <cell r="C47" t="str">
            <v>Polytechnics</v>
          </cell>
          <cell r="D47" t="str">
            <v>APNZ Polytechnics study</v>
          </cell>
        </row>
        <row r="48">
          <cell r="A48">
            <v>1620</v>
          </cell>
          <cell r="B48">
            <v>171</v>
          </cell>
          <cell r="C48" t="str">
            <v>MOC Ozone</v>
          </cell>
          <cell r="D48" t="str">
            <v>MOC Ozone permits</v>
          </cell>
        </row>
        <row r="49">
          <cell r="A49">
            <v>1615</v>
          </cell>
          <cell r="B49">
            <v>200</v>
          </cell>
          <cell r="C49" t="str">
            <v>VUW Impacts</v>
          </cell>
          <cell r="D49" t="str">
            <v>VUW Impact study</v>
          </cell>
        </row>
        <row r="50">
          <cell r="A50">
            <v>1608</v>
          </cell>
          <cell r="B50">
            <v>200</v>
          </cell>
          <cell r="C50" t="str">
            <v>MOC GHG trade</v>
          </cell>
          <cell r="D50" t="str">
            <v>MOC GHG Emissions Trade</v>
          </cell>
        </row>
        <row r="51">
          <cell r="A51">
            <v>1607</v>
          </cell>
          <cell r="B51">
            <v>170</v>
          </cell>
          <cell r="C51" t="str">
            <v>MDL Transport</v>
          </cell>
          <cell r="D51" t="str">
            <v>MDL Transport for WRCC</v>
          </cell>
        </row>
        <row r="52">
          <cell r="A52">
            <v>1594</v>
          </cell>
          <cell r="B52">
            <v>170</v>
          </cell>
          <cell r="C52" t="str">
            <v>MDL Health Law</v>
          </cell>
          <cell r="D52" t="str">
            <v>MDL Health Law Review</v>
          </cell>
        </row>
        <row r="53">
          <cell r="A53">
            <v>1581</v>
          </cell>
          <cell r="B53">
            <v>180</v>
          </cell>
          <cell r="C53" t="str">
            <v>Transfund II</v>
          </cell>
          <cell r="D53" t="str">
            <v>Transfund Ratios II</v>
          </cell>
        </row>
        <row r="54">
          <cell r="A54">
            <v>1577</v>
          </cell>
          <cell r="B54">
            <v>200</v>
          </cell>
          <cell r="C54" t="str">
            <v>Efficiency ratios</v>
          </cell>
          <cell r="D54" t="str">
            <v>Transfund efficiency ratios</v>
          </cell>
        </row>
        <row r="55">
          <cell r="A55">
            <v>1572</v>
          </cell>
          <cell r="B55">
            <v>180</v>
          </cell>
          <cell r="C55" t="str">
            <v>West Coast Coal</v>
          </cell>
          <cell r="D55" t="str">
            <v>TranzRail West Coast Coal</v>
          </cell>
        </row>
        <row r="56">
          <cell r="A56">
            <v>1571</v>
          </cell>
          <cell r="B56">
            <v>285</v>
          </cell>
          <cell r="C56" t="str">
            <v>Dairy Value Added</v>
          </cell>
          <cell r="D56" t="str">
            <v>Dairy Board Value Added</v>
          </cell>
        </row>
        <row r="57">
          <cell r="A57">
            <v>1566</v>
          </cell>
          <cell r="B57">
            <v>175</v>
          </cell>
          <cell r="C57" t="str">
            <v>LTSA Update</v>
          </cell>
          <cell r="D57" t="str">
            <v>LTSA Update social cost of accidents</v>
          </cell>
        </row>
        <row r="58">
          <cell r="A58">
            <v>1565</v>
          </cell>
          <cell r="B58">
            <v>180</v>
          </cell>
          <cell r="C58" t="str">
            <v>Con Value</v>
          </cell>
          <cell r="D58" t="str">
            <v>Tsy/DoC Values</v>
          </cell>
        </row>
        <row r="59">
          <cell r="A59">
            <v>1500</v>
          </cell>
          <cell r="B59">
            <v>180</v>
          </cell>
          <cell r="C59" t="str">
            <v>LTSA Tinting</v>
          </cell>
          <cell r="D59" t="str">
            <v>LTSA Tinted windows</v>
          </cell>
        </row>
        <row r="60">
          <cell r="A60">
            <v>1485</v>
          </cell>
          <cell r="B60">
            <v>200</v>
          </cell>
          <cell r="C60" t="str">
            <v>Ferry terminal</v>
          </cell>
          <cell r="D60" t="str">
            <v>WCC Ferry relocation</v>
          </cell>
        </row>
        <row r="61">
          <cell r="A61">
            <v>1484</v>
          </cell>
          <cell r="B61">
            <v>0</v>
          </cell>
          <cell r="C61" t="str">
            <v>ARC Prospecting</v>
          </cell>
          <cell r="D61" t="str">
            <v>Auckland RC Prospecting</v>
          </cell>
        </row>
        <row r="62">
          <cell r="A62">
            <v>1483</v>
          </cell>
          <cell r="B62">
            <v>180</v>
          </cell>
          <cell r="C62" t="str">
            <v>Fish quota</v>
          </cell>
          <cell r="D62" t="str">
            <v>Sea FIC Fish quota</v>
          </cell>
        </row>
        <row r="63">
          <cell r="A63">
            <v>1481</v>
          </cell>
          <cell r="B63">
            <v>170</v>
          </cell>
          <cell r="C63" t="str">
            <v>RAG Paper</v>
          </cell>
          <cell r="D63" t="str">
            <v>Tranzrail RAG paper</v>
          </cell>
        </row>
        <row r="64">
          <cell r="A64">
            <v>1455</v>
          </cell>
          <cell r="B64">
            <v>190</v>
          </cell>
          <cell r="C64" t="str">
            <v>Air rules CBA</v>
          </cell>
          <cell r="D64" t="str">
            <v>CAA Rules CBA</v>
          </cell>
        </row>
        <row r="65">
          <cell r="A65">
            <v>1453</v>
          </cell>
          <cell r="B65">
            <v>175</v>
          </cell>
          <cell r="C65" t="str">
            <v>MIA Safety</v>
          </cell>
          <cell r="D65" t="str">
            <v>MIA Safety Rules</v>
          </cell>
        </row>
        <row r="66">
          <cell r="A66">
            <v>1451</v>
          </cell>
          <cell r="B66">
            <v>200</v>
          </cell>
          <cell r="C66" t="str">
            <v>Chaffers</v>
          </cell>
          <cell r="D66" t="str">
            <v>WCC Chaffers CBA</v>
          </cell>
        </row>
        <row r="67">
          <cell r="A67">
            <v>1442</v>
          </cell>
          <cell r="B67">
            <v>200</v>
          </cell>
          <cell r="C67" t="str">
            <v>Tsy Road</v>
          </cell>
          <cell r="D67" t="str">
            <v>Road reform comment</v>
          </cell>
        </row>
        <row r="68">
          <cell r="A68">
            <v>1436</v>
          </cell>
          <cell r="B68">
            <v>170</v>
          </cell>
          <cell r="C68" t="str">
            <v>CO2 Trades</v>
          </cell>
          <cell r="D68" t="str">
            <v>Trade in carbon removal</v>
          </cell>
        </row>
        <row r="69">
          <cell r="A69">
            <v>1411</v>
          </cell>
          <cell r="B69">
            <v>180</v>
          </cell>
          <cell r="C69" t="str">
            <v>EECA Review</v>
          </cell>
          <cell r="D69" t="str">
            <v>MOC Review of EECA</v>
          </cell>
        </row>
        <row r="70">
          <cell r="A70">
            <v>1408</v>
          </cell>
          <cell r="B70">
            <v>200</v>
          </cell>
          <cell r="C70" t="str">
            <v>Tsy Moth</v>
          </cell>
          <cell r="D70" t="str">
            <v>Moth eradication CBA</v>
          </cell>
        </row>
        <row r="71">
          <cell r="A71">
            <v>1406</v>
          </cell>
          <cell r="B71">
            <v>170</v>
          </cell>
          <cell r="C71" t="str">
            <v>Sport benefits</v>
          </cell>
          <cell r="D71" t="str">
            <v>High Performance Sports</v>
          </cell>
        </row>
        <row r="72">
          <cell r="A72">
            <v>1301</v>
          </cell>
          <cell r="B72">
            <v>175</v>
          </cell>
          <cell r="C72" t="str">
            <v>Sth Aus Rly</v>
          </cell>
          <cell r="D72" t="str">
            <v>Transrail Acquisitions</v>
          </cell>
        </row>
        <row r="73">
          <cell r="A73">
            <v>1288</v>
          </cell>
          <cell r="B73">
            <v>175</v>
          </cell>
          <cell r="C73" t="str">
            <v>Airport</v>
          </cell>
          <cell r="D73" t="str">
            <v>WCC Airport Noise</v>
          </cell>
        </row>
        <row r="74">
          <cell r="A74">
            <v>1276</v>
          </cell>
          <cell r="B74">
            <v>160</v>
          </cell>
          <cell r="C74" t="str">
            <v>WCC CBA</v>
          </cell>
          <cell r="D74" t="str">
            <v>WCC CBA Manual</v>
          </cell>
        </row>
        <row r="75">
          <cell r="A75">
            <v>1272</v>
          </cell>
          <cell r="B75">
            <v>180</v>
          </cell>
          <cell r="C75" t="str">
            <v>Silica Sand</v>
          </cell>
          <cell r="D75" t="str">
            <v>MOC Silica Sand mining</v>
          </cell>
        </row>
        <row r="76">
          <cell r="A76">
            <v>951</v>
          </cell>
          <cell r="B76">
            <v>170</v>
          </cell>
          <cell r="C76" t="str">
            <v>Update</v>
          </cell>
          <cell r="D76" t="str">
            <v>Update</v>
          </cell>
        </row>
        <row r="77">
          <cell r="A77">
            <v>981</v>
          </cell>
          <cell r="B77">
            <v>175</v>
          </cell>
          <cell r="C77" t="str">
            <v>LTPS</v>
          </cell>
          <cell r="D77" t="str">
            <v>Tranzrail Land TP</v>
          </cell>
        </row>
        <row r="78">
          <cell r="A78">
            <v>847</v>
          </cell>
          <cell r="B78">
            <v>170</v>
          </cell>
          <cell r="C78" t="str">
            <v>NZIER Policy workshop</v>
          </cell>
          <cell r="D78" t="str">
            <v>NZIER Public policy workshop</v>
          </cell>
        </row>
        <row r="79">
          <cell r="A79">
            <v>843</v>
          </cell>
          <cell r="B79">
            <v>170</v>
          </cell>
          <cell r="C79" t="str">
            <v>Enquiries from the public</v>
          </cell>
          <cell r="D79" t="str">
            <v>Public enquiries</v>
          </cell>
        </row>
        <row r="80">
          <cell r="A80">
            <v>842</v>
          </cell>
          <cell r="B80">
            <v>160</v>
          </cell>
          <cell r="C80" t="str">
            <v>Risk book</v>
          </cell>
          <cell r="D80" t="str">
            <v>Risk book</v>
          </cell>
        </row>
        <row r="81">
          <cell r="A81">
            <v>839</v>
          </cell>
          <cell r="B81">
            <v>170</v>
          </cell>
          <cell r="C81" t="str">
            <v>Visitor pres.</v>
          </cell>
          <cell r="D81" t="str">
            <v>Presentations to visitors</v>
          </cell>
        </row>
        <row r="82">
          <cell r="A82">
            <v>837</v>
          </cell>
          <cell r="B82">
            <v>170</v>
          </cell>
          <cell r="C82" t="str">
            <v>Jnl/conf pap</v>
          </cell>
          <cell r="D82" t="str">
            <v>Prep Jnl/Conf papers</v>
          </cell>
        </row>
        <row r="83">
          <cell r="A83">
            <v>833</v>
          </cell>
          <cell r="B83">
            <v>170</v>
          </cell>
          <cell r="C83" t="str">
            <v>Student req</v>
          </cell>
          <cell r="D83" t="str">
            <v>Handling student req</v>
          </cell>
        </row>
        <row r="84">
          <cell r="A84">
            <v>827</v>
          </cell>
          <cell r="B84">
            <v>170</v>
          </cell>
          <cell r="C84" t="str">
            <v>Reviews</v>
          </cell>
          <cell r="D84" t="str">
            <v>Article/book review</v>
          </cell>
        </row>
        <row r="85">
          <cell r="A85">
            <v>824</v>
          </cell>
          <cell r="B85">
            <v>0</v>
          </cell>
          <cell r="C85" t="str">
            <v>Prop</v>
          </cell>
          <cell r="D85" t="str">
            <v>Proposals/prospecting</v>
          </cell>
        </row>
        <row r="86">
          <cell r="A86">
            <v>823</v>
          </cell>
          <cell r="B86">
            <v>0</v>
          </cell>
          <cell r="C86" t="str">
            <v>unpaid</v>
          </cell>
          <cell r="D86" t="str">
            <v>Unpaid Leave</v>
          </cell>
        </row>
        <row r="87">
          <cell r="A87">
            <v>822</v>
          </cell>
          <cell r="B87">
            <v>0</v>
          </cell>
          <cell r="C87" t="str">
            <v>Stat</v>
          </cell>
          <cell r="D87" t="str">
            <v>Other paid leave</v>
          </cell>
        </row>
        <row r="88">
          <cell r="A88">
            <v>821</v>
          </cell>
          <cell r="B88">
            <v>0</v>
          </cell>
          <cell r="C88" t="str">
            <v>Sick</v>
          </cell>
          <cell r="D88" t="str">
            <v>Sick Leave</v>
          </cell>
        </row>
        <row r="89">
          <cell r="A89">
            <v>820</v>
          </cell>
          <cell r="B89">
            <v>0</v>
          </cell>
          <cell r="C89" t="str">
            <v>Ann</v>
          </cell>
          <cell r="D89" t="str">
            <v>Annual Leave</v>
          </cell>
        </row>
        <row r="90">
          <cell r="A90">
            <v>819</v>
          </cell>
          <cell r="B90">
            <v>0</v>
          </cell>
          <cell r="C90" t="str">
            <v>Other</v>
          </cell>
          <cell r="D90" t="str">
            <v>Other Other</v>
          </cell>
        </row>
        <row r="91">
          <cell r="A91">
            <v>818</v>
          </cell>
          <cell r="B91">
            <v>0</v>
          </cell>
          <cell r="C91" t="str">
            <v>Travel</v>
          </cell>
          <cell r="D91" t="str">
            <v>Unpaid Travel</v>
          </cell>
        </row>
        <row r="92">
          <cell r="A92">
            <v>817</v>
          </cell>
          <cell r="B92">
            <v>0</v>
          </cell>
          <cell r="C92" t="str">
            <v>Probs</v>
          </cell>
          <cell r="D92" t="str">
            <v>Computer disruption</v>
          </cell>
        </row>
        <row r="93">
          <cell r="A93">
            <v>816</v>
          </cell>
          <cell r="B93">
            <v>0</v>
          </cell>
          <cell r="C93" t="str">
            <v>Admin</v>
          </cell>
          <cell r="D93" t="str">
            <v>Administration</v>
          </cell>
        </row>
        <row r="94">
          <cell r="A94">
            <v>815</v>
          </cell>
          <cell r="B94">
            <v>0</v>
          </cell>
          <cell r="C94" t="str">
            <v>Other T</v>
          </cell>
          <cell r="D94" t="str">
            <v>Other Training</v>
          </cell>
        </row>
        <row r="95">
          <cell r="A95">
            <v>814</v>
          </cell>
          <cell r="B95">
            <v>0</v>
          </cell>
          <cell r="C95" t="str">
            <v>Misc/read</v>
          </cell>
          <cell r="D95" t="str">
            <v>Miscellaneous/reading</v>
          </cell>
        </row>
        <row r="96">
          <cell r="A96">
            <v>813</v>
          </cell>
          <cell r="B96">
            <v>0</v>
          </cell>
          <cell r="C96" t="str">
            <v>Comp</v>
          </cell>
          <cell r="D96" t="str">
            <v>Computer training</v>
          </cell>
        </row>
        <row r="97">
          <cell r="A97">
            <v>812</v>
          </cell>
          <cell r="B97">
            <v>0</v>
          </cell>
          <cell r="C97" t="str">
            <v>Conf</v>
          </cell>
          <cell r="D97" t="str">
            <v>Conferences</v>
          </cell>
        </row>
      </sheetData>
      <sheetData sheetId="2"/>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
      <sheetName val="UrbanGraphs"/>
      <sheetName val="PieGraphs"/>
      <sheetName val="PieGraphsUrbanAreas"/>
      <sheetName val="Tables (tonnesyear)"/>
      <sheetName val="Tables (kgday) winter"/>
      <sheetName val="UrbanAreas2013"/>
      <sheetName val="UrbanAreas2006"/>
      <sheetName val="TrendEvaluation"/>
      <sheetName val="EmissionsCAU2013"/>
      <sheetName val="EmissionsCAU2006"/>
      <sheetName val="SeasonalProfiles"/>
      <sheetName val="EmissionsTable"/>
      <sheetName val="MotorVehicles"/>
    </sheetNames>
    <sheetDataSet>
      <sheetData sheetId="0"/>
      <sheetData sheetId="1"/>
      <sheetData sheetId="2"/>
      <sheetData sheetId="3"/>
      <sheetData sheetId="4"/>
      <sheetData sheetId="5"/>
      <sheetData sheetId="6"/>
      <sheetData sheetId="7"/>
      <sheetData sheetId="8"/>
      <sheetData sheetId="9"/>
      <sheetData sheetId="10"/>
      <sheetData sheetId="11">
        <row r="4">
          <cell r="Q4">
            <v>1</v>
          </cell>
          <cell r="R4">
            <v>2</v>
          </cell>
          <cell r="S4">
            <v>3</v>
          </cell>
          <cell r="T4">
            <v>4</v>
          </cell>
          <cell r="U4">
            <v>5</v>
          </cell>
          <cell r="V4">
            <v>6</v>
          </cell>
          <cell r="W4">
            <v>7</v>
          </cell>
          <cell r="X4">
            <v>8</v>
          </cell>
          <cell r="Y4">
            <v>9</v>
          </cell>
          <cell r="Z4">
            <v>10</v>
          </cell>
          <cell r="AA4">
            <v>11</v>
          </cell>
          <cell r="AB4">
            <v>12</v>
          </cell>
          <cell r="AC4">
            <v>13</v>
          </cell>
          <cell r="AD4">
            <v>14</v>
          </cell>
        </row>
        <row r="5">
          <cell r="B5" t="str">
            <v>NelsonA</v>
          </cell>
          <cell r="C5">
            <v>2.7215678371545356E-3</v>
          </cell>
          <cell r="D5">
            <v>2.7215678371545356E-3</v>
          </cell>
          <cell r="E5">
            <v>3.265766807192437E-2</v>
          </cell>
          <cell r="F5">
            <v>0.10716961975591502</v>
          </cell>
          <cell r="G5">
            <v>0.49776190652974467</v>
          </cell>
          <cell r="H5">
            <v>0.92916700220712822</v>
          </cell>
          <cell r="I5">
            <v>1</v>
          </cell>
          <cell r="J5">
            <v>0.89790556018772771</v>
          </cell>
          <cell r="K5">
            <v>0.40424210733802862</v>
          </cell>
          <cell r="L5">
            <v>0.11830628291032265</v>
          </cell>
          <cell r="M5">
            <v>1.7689789850628957E-2</v>
          </cell>
          <cell r="N5">
            <v>5.4430210769160674E-3</v>
          </cell>
          <cell r="O5">
            <v>123.02293567901886</v>
          </cell>
          <cell r="Q5" t="str">
            <v>NelsonA</v>
          </cell>
        </row>
        <row r="6">
          <cell r="B6" t="str">
            <v>Nelson Airshed B1</v>
          </cell>
          <cell r="C6">
            <v>0</v>
          </cell>
          <cell r="D6">
            <v>0</v>
          </cell>
          <cell r="E6">
            <v>0</v>
          </cell>
          <cell r="F6">
            <v>8.0861222410555447E-2</v>
          </cell>
          <cell r="G6">
            <v>0.49590294517521422</v>
          </cell>
          <cell r="H6">
            <v>0.92576288362775372</v>
          </cell>
          <cell r="I6">
            <v>1</v>
          </cell>
          <cell r="J6">
            <v>0.89918454023124084</v>
          </cell>
          <cell r="K6">
            <v>0.30423945232376964</v>
          </cell>
          <cell r="L6">
            <v>6.2397619185543672E-2</v>
          </cell>
          <cell r="M6">
            <v>4.9917633408501872E-3</v>
          </cell>
          <cell r="N6">
            <v>0</v>
          </cell>
          <cell r="O6">
            <v>115.65769789343985</v>
          </cell>
          <cell r="Q6" t="str">
            <v>Nelson Airshed B1</v>
          </cell>
        </row>
        <row r="7">
          <cell r="B7" t="str">
            <v>Nelson Airshed B2</v>
          </cell>
          <cell r="C7">
            <v>0</v>
          </cell>
          <cell r="D7">
            <v>0</v>
          </cell>
          <cell r="E7">
            <v>0</v>
          </cell>
          <cell r="F7">
            <v>5.3615587390517687E-2</v>
          </cell>
          <cell r="G7">
            <v>0.51865301606339931</v>
          </cell>
          <cell r="H7">
            <v>0.88339456178499454</v>
          </cell>
          <cell r="I7">
            <v>1</v>
          </cell>
          <cell r="J7">
            <v>0.86855862339615431</v>
          </cell>
          <cell r="K7">
            <v>0.32967990534367286</v>
          </cell>
          <cell r="L7">
            <v>5.8084213313230819E-2</v>
          </cell>
          <cell r="M7">
            <v>5.848973169874659E-3</v>
          </cell>
          <cell r="N7">
            <v>0</v>
          </cell>
          <cell r="O7">
            <v>113.98034226662811</v>
          </cell>
          <cell r="Q7" t="str">
            <v>Nelson Airshed B2</v>
          </cell>
        </row>
        <row r="8">
          <cell r="B8" t="str">
            <v>Nelson Airshed C</v>
          </cell>
          <cell r="C8">
            <v>0</v>
          </cell>
          <cell r="D8">
            <v>0</v>
          </cell>
          <cell r="E8">
            <v>0</v>
          </cell>
          <cell r="F8">
            <v>8.1099290525246753E-2</v>
          </cell>
          <cell r="G8">
            <v>0.48319389713471855</v>
          </cell>
          <cell r="H8">
            <v>0.86093658568372544</v>
          </cell>
          <cell r="I8">
            <v>1</v>
          </cell>
          <cell r="J8">
            <v>0.91190526525018811</v>
          </cell>
          <cell r="K8">
            <v>0.29859119644204507</v>
          </cell>
          <cell r="L8">
            <v>7.3863166565750898E-2</v>
          </cell>
          <cell r="M8">
            <v>1.141622414112701E-2</v>
          </cell>
          <cell r="N8">
            <v>2.2250521707474651E-3</v>
          </cell>
          <cell r="O8">
            <v>114.16810771852788</v>
          </cell>
          <cell r="Q8" t="str">
            <v>Nelson Airshed C</v>
          </cell>
        </row>
        <row r="9">
          <cell r="B9" t="str">
            <v>Taupo</v>
          </cell>
          <cell r="C9">
            <v>7.159521428843213E-3</v>
          </cell>
          <cell r="D9">
            <v>1.2844346985901388E-2</v>
          </cell>
          <cell r="E9">
            <v>3.9058348433413763E-2</v>
          </cell>
          <cell r="F9">
            <v>0.14171206686786991</v>
          </cell>
          <cell r="G9">
            <v>0.77695452393899633</v>
          </cell>
          <cell r="H9">
            <v>0.98673757324745504</v>
          </cell>
          <cell r="I9">
            <v>1</v>
          </cell>
          <cell r="J9">
            <v>0.91139730103747019</v>
          </cell>
          <cell r="K9">
            <v>0.44802915452300124</v>
          </cell>
          <cell r="L9">
            <v>0.19371545311114152</v>
          </cell>
          <cell r="M9">
            <v>4.6152211525484356E-2</v>
          </cell>
          <cell r="N9">
            <v>1.2529162500475623E-2</v>
          </cell>
          <cell r="O9">
            <v>140.20381552448012</v>
          </cell>
          <cell r="Q9" t="str">
            <v>Taupo</v>
          </cell>
          <cell r="R9">
            <v>0.96793388429752092</v>
          </cell>
          <cell r="S9">
            <v>0.96793388429752092</v>
          </cell>
          <cell r="T9">
            <v>1.1200000000000001</v>
          </cell>
          <cell r="U9">
            <v>1.1200000000000001</v>
          </cell>
          <cell r="V9">
            <v>1.1200000000000001</v>
          </cell>
          <cell r="W9">
            <v>1</v>
          </cell>
          <cell r="X9">
            <v>1</v>
          </cell>
          <cell r="Y9">
            <v>1</v>
          </cell>
          <cell r="Z9">
            <v>1.4400000000000002</v>
          </cell>
          <cell r="AA9">
            <v>1.4400000000000002</v>
          </cell>
          <cell r="AB9">
            <v>1.4400000000000002</v>
          </cell>
          <cell r="AC9">
            <v>0.96793388429752092</v>
          </cell>
          <cell r="AD9">
            <v>413.19404958677688</v>
          </cell>
        </row>
        <row r="10">
          <cell r="B10" t="str">
            <v>Gore</v>
          </cell>
          <cell r="C10">
            <v>2.3711159935686371E-2</v>
          </cell>
          <cell r="D10">
            <v>3.2594480146447426E-2</v>
          </cell>
          <cell r="E10">
            <v>6.883788091079697E-2</v>
          </cell>
          <cell r="F10">
            <v>0.16727168470850223</v>
          </cell>
          <cell r="G10">
            <v>0.63267435968411501</v>
          </cell>
          <cell r="H10">
            <v>0.93888159760601375</v>
          </cell>
          <cell r="I10">
            <v>1</v>
          </cell>
          <cell r="J10">
            <v>0.93428482068171448</v>
          </cell>
          <cell r="K10">
            <v>0.29542364000775928</v>
          </cell>
          <cell r="L10">
            <v>0.14507112126173538</v>
          </cell>
          <cell r="M10">
            <v>6.6576926021851057E-2</v>
          </cell>
          <cell r="N10">
            <v>3.5428014667235719E-2</v>
          </cell>
          <cell r="O10">
            <v>132.99748896580411</v>
          </cell>
          <cell r="Q10" t="str">
            <v>Gore</v>
          </cell>
          <cell r="R10">
            <v>0.74156225006664889</v>
          </cell>
          <cell r="S10">
            <v>0.74156225006664889</v>
          </cell>
          <cell r="T10">
            <v>0.81290322580645158</v>
          </cell>
          <cell r="U10">
            <v>0.81290322580645158</v>
          </cell>
          <cell r="V10">
            <v>0.81290322580645158</v>
          </cell>
          <cell r="W10">
            <v>1</v>
          </cell>
          <cell r="X10">
            <v>1</v>
          </cell>
          <cell r="Y10">
            <v>1</v>
          </cell>
          <cell r="Z10">
            <v>0.78709677419354851</v>
          </cell>
          <cell r="AA10">
            <v>0.78709677419354851</v>
          </cell>
          <cell r="AB10">
            <v>0.78709677419354851</v>
          </cell>
          <cell r="AC10">
            <v>0.74156225006664889</v>
          </cell>
          <cell r="AD10">
            <v>305.1535057318049</v>
          </cell>
        </row>
        <row r="11">
          <cell r="B11" t="str">
            <v>Invercargill</v>
          </cell>
          <cell r="C11">
            <v>3.1914369331567313E-2</v>
          </cell>
          <cell r="D11">
            <v>2.8494039697159752E-2</v>
          </cell>
          <cell r="E11">
            <v>9.1609834378441571E-2</v>
          </cell>
          <cell r="F11">
            <v>0.24652897285190062</v>
          </cell>
          <cell r="G11">
            <v>0.7090172935657858</v>
          </cell>
          <cell r="H11">
            <v>0.92378292221199421</v>
          </cell>
          <cell r="I11">
            <v>1</v>
          </cell>
          <cell r="J11">
            <v>0.88567186620317295</v>
          </cell>
          <cell r="K11">
            <v>0.37171385908817334</v>
          </cell>
          <cell r="L11">
            <v>0.20580260815015142</v>
          </cell>
          <cell r="M11">
            <v>9.2275757566833413E-2</v>
          </cell>
          <cell r="N11">
            <v>3.3393040797183221E-2</v>
          </cell>
          <cell r="O11">
            <v>141.50655784830289</v>
          </cell>
          <cell r="Q11" t="str">
            <v>Invercargill</v>
          </cell>
          <cell r="R11">
            <v>0.85999027710257647</v>
          </cell>
          <cell r="S11">
            <v>0.85999027710257647</v>
          </cell>
          <cell r="T11">
            <v>0.91176470588235292</v>
          </cell>
          <cell r="U11">
            <v>0.91176470588235292</v>
          </cell>
          <cell r="V11">
            <v>0.91176470588235292</v>
          </cell>
          <cell r="W11">
            <v>1</v>
          </cell>
          <cell r="X11">
            <v>1</v>
          </cell>
          <cell r="Y11">
            <v>1</v>
          </cell>
          <cell r="Z11">
            <v>0.64705882352941169</v>
          </cell>
          <cell r="AA11">
            <v>0.64705882352941169</v>
          </cell>
          <cell r="AB11">
            <v>0.64705882352941169</v>
          </cell>
          <cell r="AC11">
            <v>0.85999027710257647</v>
          </cell>
          <cell r="AD11">
            <v>312.16383082158484</v>
          </cell>
        </row>
        <row r="12">
          <cell r="B12" t="str">
            <v>Richmond</v>
          </cell>
          <cell r="C12">
            <v>0</v>
          </cell>
          <cell r="D12">
            <v>0</v>
          </cell>
          <cell r="E12">
            <v>3.8197334247923538E-7</v>
          </cell>
          <cell r="F12">
            <v>6.8308923662127069E-2</v>
          </cell>
          <cell r="G12">
            <v>0.61952548889652814</v>
          </cell>
          <cell r="H12">
            <v>1.0279757928039879</v>
          </cell>
          <cell r="I12">
            <v>1</v>
          </cell>
          <cell r="J12">
            <v>0.91282731788652216</v>
          </cell>
          <cell r="K12">
            <v>0.46771194539884758</v>
          </cell>
          <cell r="L12">
            <v>0.10083478663063757</v>
          </cell>
          <cell r="M12">
            <v>1.7336018099138841E-2</v>
          </cell>
          <cell r="N12">
            <v>1.6370286106252942E-7</v>
          </cell>
          <cell r="O12">
            <v>129.06881271070966</v>
          </cell>
          <cell r="Q12" t="str">
            <v>Richmond</v>
          </cell>
        </row>
        <row r="13">
          <cell r="B13" t="str">
            <v>Blenheim</v>
          </cell>
          <cell r="C13">
            <v>7.1835187236070049E-3</v>
          </cell>
          <cell r="D13">
            <v>7.1835187236070049E-3</v>
          </cell>
          <cell r="E13">
            <v>2.4090531373683197E-2</v>
          </cell>
          <cell r="F13">
            <v>8.2233330227201751E-2</v>
          </cell>
          <cell r="G13">
            <v>0.6183286199521657</v>
          </cell>
          <cell r="H13">
            <v>0.96401002876794462</v>
          </cell>
          <cell r="I13">
            <v>1</v>
          </cell>
          <cell r="J13">
            <v>0.90045837598304401</v>
          </cell>
          <cell r="K13">
            <v>0.31238838795011414</v>
          </cell>
          <cell r="L13">
            <v>8.7593156608149286E-2</v>
          </cell>
          <cell r="M13">
            <v>2.9344184046655574E-2</v>
          </cell>
          <cell r="N13">
            <v>1.4332069027436181E-2</v>
          </cell>
          <cell r="O13">
            <v>124.05199087572915</v>
          </cell>
          <cell r="Q13" t="str">
            <v>Blenheim</v>
          </cell>
          <cell r="R13">
            <v>0.25206611570247933</v>
          </cell>
          <cell r="S13">
            <v>0.25206611570247933</v>
          </cell>
          <cell r="T13">
            <v>0.66666666666666674</v>
          </cell>
          <cell r="U13">
            <v>0.66666666666666674</v>
          </cell>
          <cell r="V13">
            <v>0.66666666666666674</v>
          </cell>
          <cell r="W13">
            <v>1</v>
          </cell>
          <cell r="X13">
            <v>1</v>
          </cell>
          <cell r="Y13">
            <v>1</v>
          </cell>
          <cell r="Z13">
            <v>0.70512820512820518</v>
          </cell>
          <cell r="AA13">
            <v>0.70512820512820518</v>
          </cell>
          <cell r="AB13">
            <v>0.70512820512820518</v>
          </cell>
          <cell r="AC13">
            <v>0.25206611570247933</v>
          </cell>
          <cell r="AD13">
            <v>240.18595041322317</v>
          </cell>
        </row>
        <row r="14">
          <cell r="B14" t="str">
            <v>Reefton</v>
          </cell>
          <cell r="C14">
            <v>6.7165117122344867E-2</v>
          </cell>
          <cell r="D14">
            <v>6.1209106855816271E-2</v>
          </cell>
          <cell r="E14">
            <v>0.13626919062491685</v>
          </cell>
          <cell r="F14">
            <v>0.27418328679588988</v>
          </cell>
          <cell r="G14">
            <v>0.78926616285691009</v>
          </cell>
          <cell r="H14">
            <v>0.96254260457036944</v>
          </cell>
          <cell r="I14">
            <v>1</v>
          </cell>
          <cell r="J14">
            <v>0.90853910420414541</v>
          </cell>
          <cell r="K14">
            <v>0.40858487343421246</v>
          </cell>
          <cell r="L14">
            <v>0.31809099649718869</v>
          </cell>
          <cell r="M14">
            <v>0.18805975029998054</v>
          </cell>
          <cell r="N14">
            <v>6.8544887840459617E-2</v>
          </cell>
          <cell r="O14">
            <v>158.63910967850137</v>
          </cell>
          <cell r="Q14" t="str">
            <v>Reefton</v>
          </cell>
          <cell r="R14">
            <v>1.1375291375291376</v>
          </cell>
          <cell r="S14">
            <v>1.1375291375291376</v>
          </cell>
          <cell r="T14">
            <v>1.121794871794872</v>
          </cell>
          <cell r="U14">
            <v>1.121794871794872</v>
          </cell>
          <cell r="V14">
            <v>1.121794871794872</v>
          </cell>
          <cell r="W14">
            <v>1</v>
          </cell>
          <cell r="X14">
            <v>1</v>
          </cell>
          <cell r="Y14">
            <v>1</v>
          </cell>
          <cell r="Z14">
            <v>1</v>
          </cell>
          <cell r="AA14">
            <v>1</v>
          </cell>
          <cell r="AB14">
            <v>1</v>
          </cell>
          <cell r="AC14">
            <v>1.1375291375291376</v>
          </cell>
          <cell r="AD14">
            <v>388.58275058275063</v>
          </cell>
        </row>
        <row r="15">
          <cell r="B15" t="str">
            <v>Taumarunui</v>
          </cell>
          <cell r="C15">
            <v>3.4761303243148532E-3</v>
          </cell>
          <cell r="D15">
            <v>4.0606348769644017E-3</v>
          </cell>
          <cell r="E15">
            <v>2.1011266903801298E-2</v>
          </cell>
          <cell r="F15">
            <v>0.11764576626605226</v>
          </cell>
          <cell r="G15">
            <v>0.61362991879921236</v>
          </cell>
          <cell r="H15">
            <v>0.97368534071652157</v>
          </cell>
          <cell r="I15">
            <v>1</v>
          </cell>
          <cell r="J15">
            <v>0.93962921464062876</v>
          </cell>
          <cell r="K15">
            <v>0.41505814535191127</v>
          </cell>
          <cell r="L15">
            <v>0.13992428155723211</v>
          </cell>
          <cell r="M15">
            <v>4.5369658253496245E-2</v>
          </cell>
          <cell r="N15">
            <v>9.9056804034598819E-3</v>
          </cell>
          <cell r="O15">
            <v>131.22133636568259</v>
          </cell>
          <cell r="Q15" t="str">
            <v>Taumarunui</v>
          </cell>
          <cell r="R15">
            <v>0.87502951593860678</v>
          </cell>
          <cell r="S15">
            <v>0.87502951593860678</v>
          </cell>
          <cell r="T15">
            <v>0.90535714285714297</v>
          </cell>
          <cell r="U15">
            <v>0.90535714285714297</v>
          </cell>
          <cell r="V15">
            <v>0.90535714285714297</v>
          </cell>
          <cell r="W15">
            <v>1</v>
          </cell>
          <cell r="X15">
            <v>1</v>
          </cell>
          <cell r="Y15">
            <v>1</v>
          </cell>
          <cell r="Z15">
            <v>0.82678571428571435</v>
          </cell>
          <cell r="AA15">
            <v>0.82678571428571435</v>
          </cell>
          <cell r="AB15">
            <v>0.82678571428571435</v>
          </cell>
          <cell r="AC15">
            <v>0.87502951593860678</v>
          </cell>
          <cell r="AD15">
            <v>329.28301357733181</v>
          </cell>
        </row>
        <row r="16">
          <cell r="B16" t="str">
            <v>Taihape</v>
          </cell>
          <cell r="C16">
            <v>1.7528414518754906E-2</v>
          </cell>
          <cell r="D16">
            <v>1.8520666811358555E-2</v>
          </cell>
          <cell r="E16">
            <v>7.9995606721016702E-2</v>
          </cell>
          <cell r="F16">
            <v>0.29472805050031425</v>
          </cell>
          <cell r="G16">
            <v>0.80326828878801115</v>
          </cell>
          <cell r="H16">
            <v>0.99482179500888268</v>
          </cell>
          <cell r="I16">
            <v>1</v>
          </cell>
          <cell r="J16">
            <v>0.96571628525286657</v>
          </cell>
          <cell r="K16">
            <v>0.53019400116655291</v>
          </cell>
          <cell r="L16">
            <v>0.33167647395775046</v>
          </cell>
          <cell r="M16">
            <v>0.12477336745793007</v>
          </cell>
          <cell r="N16">
            <v>2.8230564246122854E-2</v>
          </cell>
          <cell r="O16">
            <v>158.87297973274863</v>
          </cell>
          <cell r="Q16" t="str">
            <v>Taihape</v>
          </cell>
          <cell r="R16">
            <v>0.91017538611121473</v>
          </cell>
          <cell r="S16">
            <v>0.91017538611121473</v>
          </cell>
          <cell r="T16">
            <v>0.87556561085972873</v>
          </cell>
          <cell r="U16">
            <v>0.87556561085972873</v>
          </cell>
          <cell r="V16">
            <v>0.87556561085972873</v>
          </cell>
          <cell r="W16">
            <v>1</v>
          </cell>
          <cell r="X16">
            <v>1</v>
          </cell>
          <cell r="Y16">
            <v>1</v>
          </cell>
          <cell r="Z16">
            <v>0.88009049773755643</v>
          </cell>
          <cell r="AA16">
            <v>0.88009049773755643</v>
          </cell>
          <cell r="AB16">
            <v>0.88009049773755643</v>
          </cell>
          <cell r="AC16">
            <v>0.91017538611121473</v>
          </cell>
          <cell r="AD16">
            <v>334.55605624322197</v>
          </cell>
        </row>
        <row r="17">
          <cell r="B17" t="str">
            <v>Hastings</v>
          </cell>
          <cell r="C17">
            <v>1.1610859854586198E-2</v>
          </cell>
          <cell r="D17">
            <v>1.1610777464988967E-2</v>
          </cell>
          <cell r="E17">
            <v>1.9055858334175741E-2</v>
          </cell>
          <cell r="F17">
            <v>0.11146877309995357</v>
          </cell>
          <cell r="G17">
            <v>0.4993314677479907</v>
          </cell>
          <cell r="H17">
            <v>0.95162750684543373</v>
          </cell>
          <cell r="I17">
            <v>1</v>
          </cell>
          <cell r="J17">
            <v>0.8679036368803934</v>
          </cell>
          <cell r="K17">
            <v>0.31709896820010364</v>
          </cell>
          <cell r="L17">
            <v>8.1252625826127384E-2</v>
          </cell>
          <cell r="M17">
            <v>1.9906447143129082E-2</v>
          </cell>
          <cell r="N17">
            <v>1.1610777464988967E-2</v>
          </cell>
          <cell r="O17">
            <v>119.54187463703444</v>
          </cell>
          <cell r="Q17" t="str">
            <v>Hastings</v>
          </cell>
          <cell r="R17">
            <v>0.67217630853994492</v>
          </cell>
          <cell r="S17">
            <v>0.67217630853994492</v>
          </cell>
          <cell r="T17">
            <v>0.87619047619047608</v>
          </cell>
          <cell r="U17">
            <v>0.87619047619047608</v>
          </cell>
          <cell r="V17">
            <v>0.87619047619047608</v>
          </cell>
          <cell r="W17">
            <v>1</v>
          </cell>
          <cell r="X17">
            <v>1</v>
          </cell>
          <cell r="Y17">
            <v>1</v>
          </cell>
          <cell r="Z17">
            <v>0.7142857142857143</v>
          </cell>
          <cell r="AA17">
            <v>0.7142857142857143</v>
          </cell>
          <cell r="AB17">
            <v>0.7142857142857143</v>
          </cell>
          <cell r="AC17">
            <v>0.67217630853994492</v>
          </cell>
          <cell r="AD17">
            <v>298.10539157811883</v>
          </cell>
        </row>
        <row r="18">
          <cell r="B18" t="str">
            <v>Napier</v>
          </cell>
          <cell r="C18">
            <v>1.4910600172267805E-2</v>
          </cell>
          <cell r="D18">
            <v>1.4910600172267805E-2</v>
          </cell>
          <cell r="E18">
            <v>1.6358439851457053E-2</v>
          </cell>
          <cell r="F18">
            <v>8.8069025766037562E-2</v>
          </cell>
          <cell r="G18">
            <v>0.45348322211555309</v>
          </cell>
          <cell r="H18">
            <v>0.92256708157416067</v>
          </cell>
          <cell r="I18">
            <v>1</v>
          </cell>
          <cell r="J18">
            <v>0.82954288869238513</v>
          </cell>
          <cell r="K18">
            <v>0.32558977561973257</v>
          </cell>
          <cell r="L18">
            <v>9.0646641369030237E-2</v>
          </cell>
          <cell r="M18">
            <v>1.9760246857362211E-2</v>
          </cell>
          <cell r="N18">
            <v>1.8991660467881796E-2</v>
          </cell>
          <cell r="O18">
            <v>116.23901773206813</v>
          </cell>
          <cell r="Q18" t="str">
            <v>Napier</v>
          </cell>
          <cell r="R18">
            <v>0.67217630853994492</v>
          </cell>
          <cell r="S18">
            <v>0.67217630853994492</v>
          </cell>
          <cell r="T18">
            <v>0.87619047619047608</v>
          </cell>
          <cell r="U18">
            <v>0.87619047619047608</v>
          </cell>
          <cell r="V18">
            <v>0.87619047619047608</v>
          </cell>
          <cell r="W18">
            <v>1</v>
          </cell>
          <cell r="X18">
            <v>1</v>
          </cell>
          <cell r="Y18">
            <v>1</v>
          </cell>
          <cell r="Z18">
            <v>0.7142857142857143</v>
          </cell>
          <cell r="AA18">
            <v>0.7142857142857143</v>
          </cell>
          <cell r="AB18">
            <v>0.7142857142857143</v>
          </cell>
          <cell r="AC18">
            <v>0.67217630853994492</v>
          </cell>
          <cell r="AD18">
            <v>298.10539157811883</v>
          </cell>
        </row>
        <row r="19">
          <cell r="B19" t="str">
            <v>HavelockNorth</v>
          </cell>
          <cell r="C19">
            <v>6.6189106070077396E-3</v>
          </cell>
          <cell r="D19">
            <v>6.6189106070077396E-3</v>
          </cell>
          <cell r="E19">
            <v>9.9283659105116103E-3</v>
          </cell>
          <cell r="F19">
            <v>5.0570322779053337E-2</v>
          </cell>
          <cell r="G19">
            <v>0.47212650155927799</v>
          </cell>
          <cell r="H19">
            <v>0.95826236628208561</v>
          </cell>
          <cell r="I19">
            <v>1</v>
          </cell>
          <cell r="J19">
            <v>0.92376099966793812</v>
          </cell>
          <cell r="K19">
            <v>0.343310430281281</v>
          </cell>
          <cell r="L19">
            <v>0.10335714466467082</v>
          </cell>
          <cell r="M19">
            <v>1.4892548865767415E-2</v>
          </cell>
          <cell r="N19">
            <v>6.6189106070077396E-3</v>
          </cell>
          <cell r="O19">
            <v>119.39113536675066</v>
          </cell>
          <cell r="Q19" t="str">
            <v>HavelockNorth</v>
          </cell>
          <cell r="R19">
            <v>0.67217630853994492</v>
          </cell>
          <cell r="S19">
            <v>0.67217630853994492</v>
          </cell>
          <cell r="T19">
            <v>0.87619047619047608</v>
          </cell>
          <cell r="U19">
            <v>0.87619047619047608</v>
          </cell>
          <cell r="V19">
            <v>0.87619047619047608</v>
          </cell>
          <cell r="W19">
            <v>1</v>
          </cell>
          <cell r="X19">
            <v>1</v>
          </cell>
          <cell r="Y19">
            <v>1</v>
          </cell>
          <cell r="Z19">
            <v>0.7142857142857143</v>
          </cell>
          <cell r="AA19">
            <v>0.7142857142857143</v>
          </cell>
          <cell r="AB19">
            <v>0.7142857142857143</v>
          </cell>
          <cell r="AC19">
            <v>0.67217630853994492</v>
          </cell>
          <cell r="AD19">
            <v>298.10539157811883</v>
          </cell>
        </row>
        <row r="20">
          <cell r="B20" t="str">
            <v>Hamilton</v>
          </cell>
          <cell r="C20">
            <v>0</v>
          </cell>
          <cell r="D20">
            <v>0</v>
          </cell>
          <cell r="E20">
            <v>1.2565698400748307E-6</v>
          </cell>
          <cell r="F20">
            <v>1.3860427486620731E-2</v>
          </cell>
          <cell r="G20">
            <v>0.47692486607649637</v>
          </cell>
          <cell r="H20">
            <v>1.0318329239846022</v>
          </cell>
          <cell r="I20">
            <v>1</v>
          </cell>
          <cell r="J20">
            <v>0.76052810010671257</v>
          </cell>
          <cell r="K20">
            <v>0.10286217591351401</v>
          </cell>
          <cell r="L20">
            <v>1.5846256084777681E-2</v>
          </cell>
          <cell r="M20">
            <v>1.9419715710247381E-6</v>
          </cell>
          <cell r="N20">
            <v>0</v>
          </cell>
          <cell r="O20">
            <v>104.30903892466185</v>
          </cell>
          <cell r="Q20" t="str">
            <v>Hamilton</v>
          </cell>
          <cell r="R20">
            <v>0.69802924348378892</v>
          </cell>
          <cell r="S20">
            <v>0.69802924348378892</v>
          </cell>
          <cell r="T20">
            <v>0.8717948717948717</v>
          </cell>
          <cell r="U20">
            <v>0.8717948717948717</v>
          </cell>
          <cell r="V20">
            <v>0.8717948717948717</v>
          </cell>
          <cell r="W20">
            <v>1</v>
          </cell>
          <cell r="X20">
            <v>1</v>
          </cell>
          <cell r="Y20">
            <v>1</v>
          </cell>
          <cell r="Z20">
            <v>1</v>
          </cell>
          <cell r="AA20">
            <v>1</v>
          </cell>
          <cell r="AB20">
            <v>1</v>
          </cell>
          <cell r="AC20">
            <v>0.69802924348378892</v>
          </cell>
          <cell r="AD20">
            <v>326.02776011866916</v>
          </cell>
        </row>
        <row r="21">
          <cell r="B21" t="str">
            <v>Tokoroa</v>
          </cell>
          <cell r="C21">
            <v>7.0080353261540622E-3</v>
          </cell>
          <cell r="D21">
            <v>7.6451294467135226E-3</v>
          </cell>
          <cell r="E21">
            <v>3.9641866711261811E-2</v>
          </cell>
          <cell r="F21">
            <v>0.15620699684777148</v>
          </cell>
          <cell r="G21">
            <v>0.68216670943409685</v>
          </cell>
          <cell r="H21">
            <v>1.002683102828857</v>
          </cell>
          <cell r="I21">
            <v>1</v>
          </cell>
          <cell r="J21">
            <v>0.94066188531397132</v>
          </cell>
          <cell r="K21">
            <v>0.36139072681183404</v>
          </cell>
          <cell r="L21">
            <v>0.1389759048349864</v>
          </cell>
          <cell r="M21">
            <v>2.7333876207388443E-2</v>
          </cell>
          <cell r="N21">
            <v>4.4598655554343326E-3</v>
          </cell>
          <cell r="O21">
            <v>133.84284698783654</v>
          </cell>
          <cell r="Q21" t="str">
            <v>Tokoroa</v>
          </cell>
          <cell r="R21">
            <v>0.41077441077441079</v>
          </cell>
          <cell r="S21">
            <v>0.41077441077441079</v>
          </cell>
          <cell r="T21">
            <v>0.39999999999999997</v>
          </cell>
          <cell r="U21">
            <v>0.39999999999999997</v>
          </cell>
          <cell r="V21">
            <v>0.39999999999999997</v>
          </cell>
          <cell r="W21">
            <v>1</v>
          </cell>
          <cell r="X21">
            <v>1</v>
          </cell>
          <cell r="Y21">
            <v>1</v>
          </cell>
          <cell r="Z21">
            <v>0.65185185185185179</v>
          </cell>
          <cell r="AA21">
            <v>0.65185185185185179</v>
          </cell>
          <cell r="AB21">
            <v>0.65185185185185179</v>
          </cell>
          <cell r="AC21">
            <v>0.41077441077441079</v>
          </cell>
          <cell r="AD21">
            <v>225.0882154882155</v>
          </cell>
        </row>
        <row r="22">
          <cell r="B22" t="str">
            <v>Masterton</v>
          </cell>
          <cell r="C22">
            <v>0</v>
          </cell>
          <cell r="D22">
            <v>0</v>
          </cell>
          <cell r="E22">
            <v>5.767814080939864E-4</v>
          </cell>
          <cell r="F22">
            <v>9.18975068713756E-2</v>
          </cell>
          <cell r="G22">
            <v>0.51136364976148363</v>
          </cell>
          <cell r="H22">
            <v>0.99109439051468595</v>
          </cell>
          <cell r="I22">
            <v>1</v>
          </cell>
          <cell r="J22">
            <v>0.7368563912190782</v>
          </cell>
          <cell r="K22">
            <v>0.25304671550368402</v>
          </cell>
          <cell r="L22">
            <v>3.6285030384821115E-2</v>
          </cell>
          <cell r="M22">
            <v>5.7225576104051861E-4</v>
          </cell>
          <cell r="N22">
            <v>1.0367428975373582E-5</v>
          </cell>
          <cell r="O22">
            <v>110.93618488579961</v>
          </cell>
          <cell r="Q22" t="str">
            <v>Masterton</v>
          </cell>
          <cell r="R22">
            <v>1.5521799628942488</v>
          </cell>
          <cell r="S22">
            <v>1.5521799628942488</v>
          </cell>
          <cell r="T22">
            <v>1.5070838252656436</v>
          </cell>
          <cell r="U22">
            <v>1.5070838252656436</v>
          </cell>
          <cell r="V22">
            <v>1.5070838252656436</v>
          </cell>
          <cell r="W22">
            <v>1</v>
          </cell>
          <cell r="X22">
            <v>1</v>
          </cell>
          <cell r="Y22">
            <v>1</v>
          </cell>
          <cell r="Z22">
            <v>1.7514757969303427</v>
          </cell>
          <cell r="AA22">
            <v>1.7514757969303427</v>
          </cell>
          <cell r="AB22">
            <v>1.7514757969303427</v>
          </cell>
          <cell r="AC22">
            <v>1.5521799628942488</v>
          </cell>
          <cell r="AD22">
            <v>529.7322061055828</v>
          </cell>
        </row>
        <row r="23">
          <cell r="B23" t="str">
            <v>Auckland1</v>
          </cell>
          <cell r="C23">
            <v>1.6273636321920677E-3</v>
          </cell>
          <cell r="D23">
            <v>1.6273636321920677E-3</v>
          </cell>
          <cell r="E23">
            <v>6.3368141582274265E-3</v>
          </cell>
          <cell r="F23">
            <v>2.9296118618266219E-2</v>
          </cell>
          <cell r="G23">
            <v>0.35388975131460254</v>
          </cell>
          <cell r="H23">
            <v>0.78418073368922125</v>
          </cell>
          <cell r="I23">
            <v>1</v>
          </cell>
          <cell r="J23">
            <v>0.95461917876675817</v>
          </cell>
          <cell r="K23">
            <v>0.21814283248929825</v>
          </cell>
          <cell r="L23">
            <v>2.9406305512138475E-2</v>
          </cell>
          <cell r="M23">
            <v>4.9922777904484669E-3</v>
          </cell>
          <cell r="N23">
            <v>1.6273636321920677E-3</v>
          </cell>
          <cell r="O23">
            <v>103.86781423785209</v>
          </cell>
          <cell r="Q23" t="str">
            <v>Auckland1</v>
          </cell>
        </row>
        <row r="24">
          <cell r="B24" t="str">
            <v>Auckland2</v>
          </cell>
          <cell r="C24">
            <v>1.5918801139266393E-3</v>
          </cell>
          <cell r="D24">
            <v>1.5918801139266391E-3</v>
          </cell>
          <cell r="E24">
            <v>6.136904604102717E-3</v>
          </cell>
          <cell r="F24">
            <v>2.9085399871586589E-2</v>
          </cell>
          <cell r="G24">
            <v>0.35429351848346852</v>
          </cell>
          <cell r="H24">
            <v>0.78583924299780827</v>
          </cell>
          <cell r="I24">
            <v>1</v>
          </cell>
          <cell r="J24">
            <v>0.95503724535925039</v>
          </cell>
          <cell r="K24">
            <v>0.21781724002089353</v>
          </cell>
          <cell r="L24">
            <v>2.9271387942689669E-2</v>
          </cell>
          <cell r="M24">
            <v>4.961628412883003E-3</v>
          </cell>
          <cell r="N24">
            <v>1.5918801139266393E-3</v>
          </cell>
          <cell r="O24">
            <v>46.23578788709478</v>
          </cell>
          <cell r="Q24" t="str">
            <v>Auckland2</v>
          </cell>
        </row>
        <row r="25">
          <cell r="B25" t="str">
            <v>Auckland3</v>
          </cell>
          <cell r="C25">
            <v>2.1757865396821417E-3</v>
          </cell>
          <cell r="D25">
            <v>2.1757865396821413E-3</v>
          </cell>
          <cell r="E25">
            <v>9.4265579115951504E-3</v>
          </cell>
          <cell r="F25">
            <v>3.2552926098636657E-2</v>
          </cell>
          <cell r="G25">
            <v>0.34764924373465766</v>
          </cell>
          <cell r="H25">
            <v>0.75854729761586703</v>
          </cell>
          <cell r="I25">
            <v>1</v>
          </cell>
          <cell r="J25">
            <v>0.94815766346650254</v>
          </cell>
          <cell r="K25">
            <v>0.2231750947030868</v>
          </cell>
          <cell r="L25">
            <v>3.1491552109026828E-2</v>
          </cell>
          <cell r="M25">
            <v>5.4659856294366075E-3</v>
          </cell>
          <cell r="N25">
            <v>2.1757865396821417E-3</v>
          </cell>
          <cell r="O25">
            <v>103.16126184766699</v>
          </cell>
          <cell r="Q25" t="str">
            <v>Auckland3</v>
          </cell>
        </row>
        <row r="26">
          <cell r="B26" t="str">
            <v>Auckland4</v>
          </cell>
          <cell r="C26">
            <v>4.406276876715313E-3</v>
          </cell>
          <cell r="D26">
            <v>4.4062768767153121E-3</v>
          </cell>
          <cell r="E26">
            <v>2.1992852082886746E-2</v>
          </cell>
          <cell r="F26">
            <v>4.5798685010840896E-2</v>
          </cell>
          <cell r="G26">
            <v>0.32226848070462105</v>
          </cell>
          <cell r="H26">
            <v>0.65429357173077796</v>
          </cell>
          <cell r="I26">
            <v>1</v>
          </cell>
          <cell r="J26">
            <v>0.92187804012660257</v>
          </cell>
          <cell r="K26">
            <v>0.2436418040399424</v>
          </cell>
          <cell r="L26">
            <v>3.9972456756094232E-2</v>
          </cell>
          <cell r="M26">
            <v>7.3926023753992784E-3</v>
          </cell>
          <cell r="N26">
            <v>4.406276876715313E-3</v>
          </cell>
          <cell r="O26">
            <v>100.2876432270881</v>
          </cell>
          <cell r="Q26" t="str">
            <v>Auckland4</v>
          </cell>
        </row>
        <row r="27">
          <cell r="B27" t="str">
            <v>Auckland5</v>
          </cell>
          <cell r="C27">
            <v>2.7355584650930031E-3</v>
          </cell>
          <cell r="D27">
            <v>2.7355584650930027E-3</v>
          </cell>
          <cell r="E27">
            <v>1.2580240564576118E-2</v>
          </cell>
          <cell r="F27">
            <v>3.5877129681457363E-2</v>
          </cell>
          <cell r="G27">
            <v>0.3412795956111791</v>
          </cell>
          <cell r="H27">
            <v>0.73238340535369462</v>
          </cell>
          <cell r="I27">
            <v>1</v>
          </cell>
          <cell r="J27">
            <v>0.94156243410737661</v>
          </cell>
          <cell r="K27">
            <v>0.22831149413154381</v>
          </cell>
          <cell r="L27">
            <v>3.3619950625125961E-2</v>
          </cell>
          <cell r="M27">
            <v>5.9494963389476055E-3</v>
          </cell>
          <cell r="N27">
            <v>2.7355584650930031E-3</v>
          </cell>
          <cell r="O27">
            <v>102.44008812123086</v>
          </cell>
          <cell r="Q27" t="str">
            <v>Auckland5</v>
          </cell>
        </row>
        <row r="28">
          <cell r="B28" t="str">
            <v>Auckland7</v>
          </cell>
          <cell r="C28">
            <v>1.558225406550549E-3</v>
          </cell>
          <cell r="D28">
            <v>1.5582254065505488E-3</v>
          </cell>
          <cell r="E28">
            <v>5.9472983340754645E-3</v>
          </cell>
          <cell r="F28">
            <v>2.8885541511851472E-2</v>
          </cell>
          <cell r="G28">
            <v>0.35467647560216814</v>
          </cell>
          <cell r="H28">
            <v>0.787412273187303</v>
          </cell>
          <cell r="I28">
            <v>1</v>
          </cell>
          <cell r="J28">
            <v>0.95543376491316789</v>
          </cell>
          <cell r="K28">
            <v>0.21750842849983593</v>
          </cell>
          <cell r="L28">
            <v>2.9143423988108614E-2</v>
          </cell>
          <cell r="M28">
            <v>4.9325586959087994E-3</v>
          </cell>
          <cell r="N28">
            <v>1.558225406550549E-3</v>
          </cell>
          <cell r="O28">
            <v>103.95688742920312</v>
          </cell>
          <cell r="Q28" t="str">
            <v>Auckland7</v>
          </cell>
        </row>
        <row r="29">
          <cell r="B29" t="str">
            <v>Auckland9</v>
          </cell>
          <cell r="C29">
            <v>1.971362106670896E-3</v>
          </cell>
          <cell r="D29">
            <v>1.9713621066708956E-3</v>
          </cell>
          <cell r="E29">
            <v>8.2748570867282253E-3</v>
          </cell>
          <cell r="F29">
            <v>3.1338952332207945E-2</v>
          </cell>
          <cell r="G29">
            <v>0.34997539059378696</v>
          </cell>
          <cell r="H29">
            <v>0.76810215129513337</v>
          </cell>
          <cell r="I29">
            <v>1</v>
          </cell>
          <cell r="J29">
            <v>0.95056619087046079</v>
          </cell>
          <cell r="K29">
            <v>0.22129932085088633</v>
          </cell>
          <cell r="L29">
            <v>3.071427722237333E-2</v>
          </cell>
          <cell r="M29">
            <v>5.2894112101780789E-3</v>
          </cell>
          <cell r="N29">
            <v>1.971362106670896E-3</v>
          </cell>
          <cell r="O29">
            <v>103.42462898602626</v>
          </cell>
          <cell r="Q29" t="str">
            <v>Auckland9</v>
          </cell>
        </row>
        <row r="30">
          <cell r="B30" t="str">
            <v>Christchurch</v>
          </cell>
          <cell r="C30">
            <v>6.9641749546482416E-3</v>
          </cell>
          <cell r="D30">
            <v>6.9852963731638724E-3</v>
          </cell>
          <cell r="E30">
            <v>3.050980064944982E-2</v>
          </cell>
          <cell r="F30">
            <v>0.17112150883317565</v>
          </cell>
          <cell r="G30">
            <v>0.69123561391084987</v>
          </cell>
          <cell r="H30">
            <v>0.96115913883021986</v>
          </cell>
          <cell r="I30">
            <v>1</v>
          </cell>
          <cell r="J30">
            <v>0.97189215375523441</v>
          </cell>
          <cell r="K30">
            <v>0.45098814453307173</v>
          </cell>
          <cell r="L30">
            <v>0.15732526421270554</v>
          </cell>
          <cell r="M30">
            <v>2.4817565540748592E-2</v>
          </cell>
          <cell r="N30">
            <v>8.9454906599986308E-3</v>
          </cell>
          <cell r="O30">
            <v>137.31122647299455</v>
          </cell>
          <cell r="Q30" t="str">
            <v>Christchurch</v>
          </cell>
          <cell r="R30">
            <v>0.19205037386855567</v>
          </cell>
          <cell r="S30">
            <v>0.19205037386855567</v>
          </cell>
          <cell r="T30">
            <v>0.75396825396825384</v>
          </cell>
          <cell r="U30">
            <v>0.75396825396825384</v>
          </cell>
          <cell r="V30">
            <v>0.75396825396825384</v>
          </cell>
          <cell r="W30">
            <v>1</v>
          </cell>
          <cell r="X30">
            <v>1</v>
          </cell>
          <cell r="Y30">
            <v>1</v>
          </cell>
          <cell r="Z30">
            <v>0.75396825396825384</v>
          </cell>
          <cell r="AA30">
            <v>0.75396825396825384</v>
          </cell>
          <cell r="AB30">
            <v>0.75396825396825384</v>
          </cell>
          <cell r="AC30">
            <v>0.19205037386855567</v>
          </cell>
          <cell r="AD30">
            <v>247.26072412436048</v>
          </cell>
        </row>
        <row r="31">
          <cell r="B31" t="str">
            <v>Timaru</v>
          </cell>
          <cell r="C31">
            <v>1.2512753191412292E-2</v>
          </cell>
          <cell r="D31">
            <v>1.1709020027636184E-2</v>
          </cell>
          <cell r="E31">
            <v>3.639746582938904E-2</v>
          </cell>
          <cell r="F31">
            <v>0.20109877648790714</v>
          </cell>
          <cell r="G31">
            <v>0.70689820908679368</v>
          </cell>
          <cell r="H31">
            <v>0.92273121101620947</v>
          </cell>
          <cell r="I31">
            <v>1</v>
          </cell>
          <cell r="J31">
            <v>0.93230645337501683</v>
          </cell>
          <cell r="K31">
            <v>0.4006133909360633</v>
          </cell>
          <cell r="L31">
            <v>0.16435122052896778</v>
          </cell>
          <cell r="M31">
            <v>5.1024056879811458E-2</v>
          </cell>
          <cell r="N31">
            <v>1.343178644339081E-2</v>
          </cell>
          <cell r="O31">
            <v>136.43471016247761</v>
          </cell>
          <cell r="Q31" t="str">
            <v>Timaru</v>
          </cell>
        </row>
        <row r="32">
          <cell r="B32" t="str">
            <v>RuralClimate1</v>
          </cell>
          <cell r="C32">
            <v>1.0750860016135271E-2</v>
          </cell>
          <cell r="D32">
            <v>1.0750860016135271E-2</v>
          </cell>
          <cell r="E32">
            <v>1.4058816944176895E-2</v>
          </cell>
          <cell r="F32">
            <v>6.6159138560832442E-2</v>
          </cell>
          <cell r="G32">
            <v>0.43145138507112446</v>
          </cell>
          <cell r="H32">
            <v>0.79663819934719482</v>
          </cell>
          <cell r="I32">
            <v>1</v>
          </cell>
          <cell r="J32">
            <v>0.9484013672799837</v>
          </cell>
          <cell r="K32">
            <v>0.42475042843485816</v>
          </cell>
          <cell r="L32">
            <v>0.12511847959548095</v>
          </cell>
          <cell r="M32">
            <v>2.0493627902048527E-2</v>
          </cell>
          <cell r="N32">
            <v>1.1396746349934065E-2</v>
          </cell>
          <cell r="O32">
            <v>118.31877322076171</v>
          </cell>
          <cell r="Q32" t="str">
            <v>RuralClimate1</v>
          </cell>
          <cell r="R32">
            <v>0.43472272128398604</v>
          </cell>
          <cell r="S32">
            <v>0.43472272128398604</v>
          </cell>
          <cell r="T32">
            <v>0.76992753623188392</v>
          </cell>
          <cell r="U32">
            <v>0.76992753623188392</v>
          </cell>
          <cell r="V32">
            <v>0.76992753623188392</v>
          </cell>
          <cell r="W32">
            <v>1</v>
          </cell>
          <cell r="X32">
            <v>1</v>
          </cell>
          <cell r="Y32">
            <v>1</v>
          </cell>
          <cell r="Z32">
            <v>0.79891304347826109</v>
          </cell>
          <cell r="AA32">
            <v>0.79891304347826109</v>
          </cell>
          <cell r="AB32">
            <v>0.79891304347826109</v>
          </cell>
          <cell r="AC32">
            <v>0.43472272128398604</v>
          </cell>
          <cell r="AD32">
            <v>274.65946520541382</v>
          </cell>
        </row>
        <row r="33">
          <cell r="B33" t="str">
            <v>UrbanClimate1</v>
          </cell>
          <cell r="C33">
            <v>1.6273636321920677E-3</v>
          </cell>
          <cell r="D33">
            <v>1.6273636321920677E-3</v>
          </cell>
          <cell r="E33">
            <v>6.3368141582274265E-3</v>
          </cell>
          <cell r="F33">
            <v>2.9296118618266219E-2</v>
          </cell>
          <cell r="G33">
            <v>0.35388975131460254</v>
          </cell>
          <cell r="H33">
            <v>0.78418073368922125</v>
          </cell>
          <cell r="I33">
            <v>1</v>
          </cell>
          <cell r="J33">
            <v>0.95461917876675817</v>
          </cell>
          <cell r="K33">
            <v>0.21814283248929825</v>
          </cell>
          <cell r="L33">
            <v>2.9406305512138475E-2</v>
          </cell>
          <cell r="M33">
            <v>4.9922777904484669E-3</v>
          </cell>
          <cell r="N33">
            <v>1.6273636321920677E-3</v>
          </cell>
          <cell r="O33">
            <v>103.86781423785209</v>
          </cell>
          <cell r="Q33" t="str">
            <v>UrbanClimate1</v>
          </cell>
          <cell r="R33">
            <v>0.69802924348378892</v>
          </cell>
          <cell r="S33">
            <v>0.69802924348378892</v>
          </cell>
          <cell r="T33">
            <v>0.8717948717948717</v>
          </cell>
          <cell r="U33">
            <v>0.8717948717948717</v>
          </cell>
          <cell r="V33">
            <v>0.8717948717948717</v>
          </cell>
          <cell r="W33">
            <v>1</v>
          </cell>
          <cell r="X33">
            <v>1</v>
          </cell>
          <cell r="Y33">
            <v>1</v>
          </cell>
          <cell r="Z33">
            <v>1</v>
          </cell>
          <cell r="AA33">
            <v>1</v>
          </cell>
          <cell r="AB33">
            <v>1</v>
          </cell>
          <cell r="AC33">
            <v>0.69802924348378892</v>
          </cell>
          <cell r="AD33">
            <v>326.02776011866916</v>
          </cell>
        </row>
        <row r="34">
          <cell r="B34" t="str">
            <v>UrbanNI</v>
          </cell>
          <cell r="C34">
            <v>1.4642797968444251E-2</v>
          </cell>
          <cell r="D34">
            <v>2.1964196952666378E-2</v>
          </cell>
          <cell r="E34">
            <v>1.8129178437121449E-2</v>
          </cell>
          <cell r="F34">
            <v>0.17627388676808273</v>
          </cell>
          <cell r="G34">
            <v>0.49000560749879563</v>
          </cell>
          <cell r="H34">
            <v>0.88793669375662054</v>
          </cell>
          <cell r="I34">
            <v>1</v>
          </cell>
          <cell r="J34">
            <v>0.94999178338110213</v>
          </cell>
          <cell r="K34">
            <v>0.43713636112006882</v>
          </cell>
          <cell r="L34">
            <v>0.21950695412330987</v>
          </cell>
          <cell r="M34">
            <v>7.0718846443332442E-2</v>
          </cell>
          <cell r="N34">
            <v>1.4642797968444251E-2</v>
          </cell>
          <cell r="O34">
            <v>131.6914638580115</v>
          </cell>
          <cell r="Q34" t="str">
            <v>UrbanNI</v>
          </cell>
          <cell r="R34">
            <v>0.67217630853994492</v>
          </cell>
          <cell r="S34">
            <v>0.67217630853994492</v>
          </cell>
          <cell r="T34">
            <v>0.87619047619047608</v>
          </cell>
          <cell r="U34">
            <v>0.87619047619047608</v>
          </cell>
          <cell r="V34">
            <v>0.87619047619047608</v>
          </cell>
          <cell r="W34">
            <v>1</v>
          </cell>
          <cell r="X34">
            <v>1</v>
          </cell>
          <cell r="Y34">
            <v>1</v>
          </cell>
          <cell r="Z34">
            <v>0.7142857142857143</v>
          </cell>
          <cell r="AA34">
            <v>0.7142857142857143</v>
          </cell>
          <cell r="AB34">
            <v>0.7142857142857143</v>
          </cell>
          <cell r="AC34">
            <v>0.67217630853994492</v>
          </cell>
          <cell r="AD34">
            <v>298.10539157811883</v>
          </cell>
        </row>
        <row r="35">
          <cell r="B35" t="str">
            <v>RuralNI</v>
          </cell>
          <cell r="C35">
            <v>8.4718105861167521E-3</v>
          </cell>
          <cell r="D35">
            <v>1.1578854561299635E-2</v>
          </cell>
          <cell r="E35">
            <v>3.7822723254555705E-2</v>
          </cell>
          <cell r="F35">
            <v>0.16239598281759285</v>
          </cell>
          <cell r="G35">
            <v>0.61904153861567746</v>
          </cell>
          <cell r="H35">
            <v>0.93347190946762915</v>
          </cell>
          <cell r="I35">
            <v>1</v>
          </cell>
          <cell r="J35">
            <v>0.95398289454943064</v>
          </cell>
          <cell r="K35">
            <v>0.47875939447642041</v>
          </cell>
          <cell r="L35">
            <v>0.20532441834870327</v>
          </cell>
          <cell r="M35">
            <v>5.6958821734804398E-2</v>
          </cell>
          <cell r="N35">
            <v>1.0492869708206759E-2</v>
          </cell>
          <cell r="O35">
            <v>137.16101508955319</v>
          </cell>
          <cell r="Q35" t="str">
            <v>RuralNI</v>
          </cell>
          <cell r="R35">
            <v>0.68057851239669431</v>
          </cell>
          <cell r="S35">
            <v>0.68057851239669431</v>
          </cell>
          <cell r="T35">
            <v>0.95000000000000029</v>
          </cell>
          <cell r="U35">
            <v>0.95000000000000029</v>
          </cell>
          <cell r="V35">
            <v>0.95000000000000029</v>
          </cell>
          <cell r="W35">
            <v>1</v>
          </cell>
          <cell r="X35">
            <v>1</v>
          </cell>
          <cell r="Y35">
            <v>1</v>
          </cell>
          <cell r="Z35">
            <v>0.90781249999999991</v>
          </cell>
          <cell r="AA35">
            <v>0.90781249999999991</v>
          </cell>
          <cell r="AB35">
            <v>0.90781249999999991</v>
          </cell>
          <cell r="AC35">
            <v>0.68057851239669431</v>
          </cell>
          <cell r="AD35">
            <v>323.26300361570247</v>
          </cell>
        </row>
        <row r="36">
          <cell r="B36" t="str">
            <v>RuralNIClimate3</v>
          </cell>
          <cell r="C36">
            <v>9.0950235730032688E-3</v>
          </cell>
          <cell r="D36">
            <v>1.0680412733171198E-2</v>
          </cell>
          <cell r="E36">
            <v>5.7968936548434657E-2</v>
          </cell>
          <cell r="F36">
            <v>0.19196009306739226</v>
          </cell>
          <cell r="G36">
            <v>0.68187828837638986</v>
          </cell>
          <cell r="H36">
            <v>0.96300265484973846</v>
          </cell>
          <cell r="I36">
            <v>1</v>
          </cell>
          <cell r="J36">
            <v>0.95472673340233627</v>
          </cell>
          <cell r="K36">
            <v>0.40956332682065716</v>
          </cell>
          <cell r="L36">
            <v>0.2161974219163528</v>
          </cell>
          <cell r="M36">
            <v>6.0943596658512927E-2</v>
          </cell>
          <cell r="N36">
            <v>2.4124575920032771E-2</v>
          </cell>
          <cell r="O36">
            <v>140.32686207025083</v>
          </cell>
          <cell r="Q36" t="str">
            <v>RuralNIClimate3</v>
          </cell>
          <cell r="R36">
            <v>0.64841249965216918</v>
          </cell>
          <cell r="S36">
            <v>0.64841249965216918</v>
          </cell>
          <cell r="T36">
            <v>0.88552188552188571</v>
          </cell>
          <cell r="U36">
            <v>0.88552188552188571</v>
          </cell>
          <cell r="V36">
            <v>0.88552188552188571</v>
          </cell>
          <cell r="W36">
            <v>1</v>
          </cell>
          <cell r="X36">
            <v>1</v>
          </cell>
          <cell r="Y36">
            <v>1</v>
          </cell>
          <cell r="Z36">
            <v>0.91245791245791241</v>
          </cell>
          <cell r="AA36">
            <v>0.91245791245791241</v>
          </cell>
          <cell r="AB36">
            <v>0.91245791245791241</v>
          </cell>
          <cell r="AC36">
            <v>0.64841249965216918</v>
          </cell>
          <cell r="AD36">
            <v>314.85880847037873</v>
          </cell>
        </row>
        <row r="37">
          <cell r="B37" t="str">
            <v>UrbanNIClimate3</v>
          </cell>
          <cell r="C37">
            <v>7.159521428843213E-3</v>
          </cell>
          <cell r="D37">
            <v>1.2844346985901388E-2</v>
          </cell>
          <cell r="E37">
            <v>3.9058348433413763E-2</v>
          </cell>
          <cell r="F37">
            <v>0.14171206686786991</v>
          </cell>
          <cell r="G37">
            <v>0.77695452393899633</v>
          </cell>
          <cell r="H37">
            <v>0.98673757324745504</v>
          </cell>
          <cell r="I37">
            <v>1</v>
          </cell>
          <cell r="J37">
            <v>0.91139730103747019</v>
          </cell>
          <cell r="K37">
            <v>0.44802915452300124</v>
          </cell>
          <cell r="L37">
            <v>0.19371545311114152</v>
          </cell>
          <cell r="M37">
            <v>4.6152211525484356E-2</v>
          </cell>
          <cell r="N37">
            <v>1.2529162500475623E-2</v>
          </cell>
          <cell r="O37">
            <v>140.20381552448012</v>
          </cell>
          <cell r="Q37" t="str">
            <v>UrbanNIClimate3</v>
          </cell>
          <cell r="R37">
            <v>0.96793388429752092</v>
          </cell>
          <cell r="S37">
            <v>0.96793388429752092</v>
          </cell>
          <cell r="T37">
            <v>1.1200000000000001</v>
          </cell>
          <cell r="U37">
            <v>1.1200000000000001</v>
          </cell>
          <cell r="V37">
            <v>1.1200000000000001</v>
          </cell>
          <cell r="W37">
            <v>1</v>
          </cell>
          <cell r="X37">
            <v>1</v>
          </cell>
          <cell r="Y37">
            <v>1</v>
          </cell>
          <cell r="Z37">
            <v>1.4400000000000002</v>
          </cell>
          <cell r="AA37">
            <v>1.4400000000000002</v>
          </cell>
          <cell r="AB37">
            <v>1.4400000000000002</v>
          </cell>
          <cell r="AC37">
            <v>0.96793388429752092</v>
          </cell>
          <cell r="AD37">
            <v>413.19404958677688</v>
          </cell>
        </row>
        <row r="38">
          <cell r="B38" t="str">
            <v>RuralUpperSouth</v>
          </cell>
          <cell r="C38">
            <v>9.0950235730032688E-3</v>
          </cell>
          <cell r="D38">
            <v>1.0680412733171198E-2</v>
          </cell>
          <cell r="E38">
            <v>5.7968936548434657E-2</v>
          </cell>
          <cell r="F38">
            <v>0.19196009306739226</v>
          </cell>
          <cell r="G38">
            <v>0.68187828837638986</v>
          </cell>
          <cell r="H38">
            <v>0.96300265484973846</v>
          </cell>
          <cell r="I38">
            <v>1</v>
          </cell>
          <cell r="J38">
            <v>0.95472673340233627</v>
          </cell>
          <cell r="K38">
            <v>0.40956332682065716</v>
          </cell>
          <cell r="L38">
            <v>0.2161974219163528</v>
          </cell>
          <cell r="M38">
            <v>6.0943596658512927E-2</v>
          </cell>
          <cell r="N38">
            <v>2.4124575920032771E-2</v>
          </cell>
          <cell r="O38">
            <v>140.32686207025083</v>
          </cell>
          <cell r="Q38" t="str">
            <v>RuralUpperSouth</v>
          </cell>
          <cell r="R38">
            <v>0.64841249965216918</v>
          </cell>
          <cell r="S38">
            <v>0.64841249965216918</v>
          </cell>
          <cell r="T38">
            <v>0.88552188552188571</v>
          </cell>
          <cell r="U38">
            <v>0.88552188552188571</v>
          </cell>
          <cell r="V38">
            <v>0.88552188552188571</v>
          </cell>
          <cell r="W38">
            <v>1</v>
          </cell>
          <cell r="X38">
            <v>1</v>
          </cell>
          <cell r="Y38">
            <v>1</v>
          </cell>
          <cell r="Z38">
            <v>0.91245791245791241</v>
          </cell>
          <cell r="AA38">
            <v>0.91245791245791241</v>
          </cell>
          <cell r="AB38">
            <v>0.91245791245791241</v>
          </cell>
          <cell r="AC38">
            <v>0.64841249965216918</v>
          </cell>
          <cell r="AD38">
            <v>314.85880847037873</v>
          </cell>
        </row>
        <row r="39">
          <cell r="B39" t="str">
            <v>UrbanUpperSouth</v>
          </cell>
          <cell r="C39">
            <v>7.1835187236070049E-3</v>
          </cell>
          <cell r="D39">
            <v>7.1835187236070049E-3</v>
          </cell>
          <cell r="E39">
            <v>2.4090531373683197E-2</v>
          </cell>
          <cell r="F39">
            <v>8.2233330227201751E-2</v>
          </cell>
          <cell r="G39">
            <v>0.6183286199521657</v>
          </cell>
          <cell r="H39">
            <v>0.96401002876794462</v>
          </cell>
          <cell r="I39">
            <v>1</v>
          </cell>
          <cell r="J39">
            <v>0.90045837598304401</v>
          </cell>
          <cell r="K39">
            <v>0.31238838795011414</v>
          </cell>
          <cell r="L39">
            <v>8.7593156608149286E-2</v>
          </cell>
          <cell r="M39">
            <v>2.9344184046655574E-2</v>
          </cell>
          <cell r="N39">
            <v>1.4332069027436181E-2</v>
          </cell>
          <cell r="O39">
            <v>124.05199087572915</v>
          </cell>
          <cell r="Q39" t="str">
            <v>UrbanUpperSouth</v>
          </cell>
          <cell r="R39">
            <v>0.25206611570247933</v>
          </cell>
          <cell r="S39">
            <v>0.25206611570247933</v>
          </cell>
          <cell r="T39">
            <v>0.66666666666666674</v>
          </cell>
          <cell r="U39">
            <v>0.66666666666666674</v>
          </cell>
          <cell r="V39">
            <v>0.66666666666666674</v>
          </cell>
          <cell r="W39">
            <v>1</v>
          </cell>
          <cell r="X39">
            <v>1</v>
          </cell>
          <cell r="Y39">
            <v>1</v>
          </cell>
          <cell r="Z39">
            <v>0.70512820512820518</v>
          </cell>
          <cell r="AA39">
            <v>0.70512820512820518</v>
          </cell>
          <cell r="AB39">
            <v>0.70512820512820518</v>
          </cell>
          <cell r="AC39">
            <v>0.25206611570247933</v>
          </cell>
          <cell r="AD39">
            <v>240.18595041322317</v>
          </cell>
        </row>
        <row r="40">
          <cell r="B40" t="str">
            <v>RuralWestCoast</v>
          </cell>
          <cell r="C40">
            <v>9.0950235730032688E-3</v>
          </cell>
          <cell r="D40">
            <v>1.0680412733171198E-2</v>
          </cell>
          <cell r="E40">
            <v>5.7968936548434657E-2</v>
          </cell>
          <cell r="F40">
            <v>0.19196009306739226</v>
          </cell>
          <cell r="G40">
            <v>0.68187828837638986</v>
          </cell>
          <cell r="H40">
            <v>0.96300265484973846</v>
          </cell>
          <cell r="I40">
            <v>1</v>
          </cell>
          <cell r="J40">
            <v>0.95472673340233627</v>
          </cell>
          <cell r="K40">
            <v>0.40956332682065716</v>
          </cell>
          <cell r="L40">
            <v>0.2161974219163528</v>
          </cell>
          <cell r="M40">
            <v>6.0943596658512927E-2</v>
          </cell>
          <cell r="N40">
            <v>2.4124575920032771E-2</v>
          </cell>
          <cell r="O40">
            <v>140.32686207025083</v>
          </cell>
          <cell r="Q40" t="str">
            <v>RuralWestCoast</v>
          </cell>
          <cell r="R40">
            <v>0.64841249965216918</v>
          </cell>
          <cell r="S40">
            <v>0.64841249965216918</v>
          </cell>
          <cell r="T40">
            <v>0.88552188552188571</v>
          </cell>
          <cell r="U40">
            <v>0.88552188552188571</v>
          </cell>
          <cell r="V40">
            <v>0.88552188552188571</v>
          </cell>
          <cell r="W40">
            <v>1</v>
          </cell>
          <cell r="X40">
            <v>1</v>
          </cell>
          <cell r="Y40">
            <v>1</v>
          </cell>
          <cell r="Z40">
            <v>0.91245791245791241</v>
          </cell>
          <cell r="AA40">
            <v>0.91245791245791241</v>
          </cell>
          <cell r="AB40">
            <v>0.91245791245791241</v>
          </cell>
          <cell r="AC40">
            <v>0.64841249965216918</v>
          </cell>
          <cell r="AD40">
            <v>314.85880847037873</v>
          </cell>
        </row>
        <row r="41">
          <cell r="B41" t="str">
            <v>UrbanWestCoast</v>
          </cell>
          <cell r="C41">
            <v>6.7165117122344867E-2</v>
          </cell>
          <cell r="D41">
            <v>6.1209106855816271E-2</v>
          </cell>
          <cell r="E41">
            <v>0.13626919062491685</v>
          </cell>
          <cell r="F41">
            <v>0.27418328679588988</v>
          </cell>
          <cell r="G41">
            <v>0.78926616285691009</v>
          </cell>
          <cell r="H41">
            <v>0.96254260457036944</v>
          </cell>
          <cell r="I41">
            <v>1</v>
          </cell>
          <cell r="J41">
            <v>0.90853910420414541</v>
          </cell>
          <cell r="K41">
            <v>0.40858487343421246</v>
          </cell>
          <cell r="L41">
            <v>0.31809099649718869</v>
          </cell>
          <cell r="M41">
            <v>0.18805975029998054</v>
          </cell>
          <cell r="N41">
            <v>6.8544887840459617E-2</v>
          </cell>
          <cell r="O41">
            <v>158.63910967850137</v>
          </cell>
          <cell r="Q41" t="str">
            <v>UrbanWestCoast</v>
          </cell>
          <cell r="R41">
            <v>1.1375291375291376</v>
          </cell>
          <cell r="S41">
            <v>1.1375291375291376</v>
          </cell>
          <cell r="T41">
            <v>1.121794871794872</v>
          </cell>
          <cell r="U41">
            <v>1.121794871794872</v>
          </cell>
          <cell r="V41">
            <v>1.121794871794872</v>
          </cell>
          <cell r="W41">
            <v>1</v>
          </cell>
          <cell r="X41">
            <v>1</v>
          </cell>
          <cell r="Y41">
            <v>1</v>
          </cell>
          <cell r="Z41">
            <v>1</v>
          </cell>
          <cell r="AA41">
            <v>1</v>
          </cell>
          <cell r="AB41">
            <v>1</v>
          </cell>
          <cell r="AC41">
            <v>1.1375291375291376</v>
          </cell>
          <cell r="AD41">
            <v>388.58275058275063</v>
          </cell>
        </row>
        <row r="42">
          <cell r="B42" t="str">
            <v>UrbanCanterbury</v>
          </cell>
          <cell r="C42">
            <v>4.345570511793532E-3</v>
          </cell>
          <cell r="D42">
            <v>8.2713824281808023E-3</v>
          </cell>
          <cell r="E42">
            <v>4.9628294569084817E-2</v>
          </cell>
          <cell r="F42">
            <v>0.21168630739180233</v>
          </cell>
          <cell r="G42">
            <v>0.73235123447041639</v>
          </cell>
          <cell r="H42">
            <v>0.9692491783847661</v>
          </cell>
          <cell r="I42">
            <v>1</v>
          </cell>
          <cell r="J42">
            <v>0.9409407103930556</v>
          </cell>
          <cell r="K42">
            <v>0.40143141990532744</v>
          </cell>
          <cell r="L42">
            <v>0.20008645147557411</v>
          </cell>
          <cell r="M42">
            <v>6.4291792581775864E-2</v>
          </cell>
          <cell r="N42">
            <v>1.2072414020590165E-2</v>
          </cell>
          <cell r="O42">
            <v>140.75352459455522</v>
          </cell>
          <cell r="Q42" t="str">
            <v>UrbanCanterbury</v>
          </cell>
          <cell r="R42">
            <v>0.19205037386855567</v>
          </cell>
          <cell r="S42">
            <v>0.19205037386855567</v>
          </cell>
          <cell r="T42">
            <v>0.75396825396825384</v>
          </cell>
          <cell r="U42">
            <v>0.75396825396825384</v>
          </cell>
          <cell r="V42">
            <v>0.75396825396825384</v>
          </cell>
          <cell r="W42">
            <v>1</v>
          </cell>
          <cell r="X42">
            <v>1</v>
          </cell>
          <cell r="Y42">
            <v>1</v>
          </cell>
          <cell r="Z42">
            <v>0.75396825396825384</v>
          </cell>
          <cell r="AA42">
            <v>0.75396825396825384</v>
          </cell>
          <cell r="AB42">
            <v>0.75396825396825384</v>
          </cell>
          <cell r="AC42">
            <v>0.19205037386855567</v>
          </cell>
          <cell r="AD42">
            <v>247.26072412436048</v>
          </cell>
        </row>
        <row r="43">
          <cell r="B43" t="str">
            <v>RuralSI</v>
          </cell>
          <cell r="C43">
            <v>9.0950235730032688E-3</v>
          </cell>
          <cell r="D43">
            <v>1.0680412733171198E-2</v>
          </cell>
          <cell r="E43">
            <v>5.7968936548434657E-2</v>
          </cell>
          <cell r="F43">
            <v>0.19196009306739226</v>
          </cell>
          <cell r="G43">
            <v>0.68187828837638986</v>
          </cell>
          <cell r="H43">
            <v>0.96300265484973846</v>
          </cell>
          <cell r="I43">
            <v>1</v>
          </cell>
          <cell r="J43">
            <v>0.95472673340233627</v>
          </cell>
          <cell r="K43">
            <v>0.40956332682065716</v>
          </cell>
          <cell r="L43">
            <v>0.2161974219163528</v>
          </cell>
          <cell r="M43">
            <v>6.0943596658512927E-2</v>
          </cell>
          <cell r="N43">
            <v>2.4124575920032771E-2</v>
          </cell>
          <cell r="O43">
            <v>140.32686207025083</v>
          </cell>
          <cell r="Q43" t="str">
            <v>RuralSI</v>
          </cell>
          <cell r="R43">
            <v>0.64841249965216918</v>
          </cell>
          <cell r="S43">
            <v>0.64841249965216918</v>
          </cell>
          <cell r="T43">
            <v>0.88552188552188571</v>
          </cell>
          <cell r="U43">
            <v>0.88552188552188571</v>
          </cell>
          <cell r="V43">
            <v>0.88552188552188571</v>
          </cell>
          <cell r="W43">
            <v>1</v>
          </cell>
          <cell r="X43">
            <v>1</v>
          </cell>
          <cell r="Y43">
            <v>1</v>
          </cell>
          <cell r="Z43">
            <v>0.91245791245791241</v>
          </cell>
          <cell r="AA43">
            <v>0.91245791245791241</v>
          </cell>
          <cell r="AB43">
            <v>0.91245791245791241</v>
          </cell>
          <cell r="AC43">
            <v>0.64841249965216918</v>
          </cell>
          <cell r="AD43">
            <v>314.85880847037873</v>
          </cell>
        </row>
        <row r="44">
          <cell r="B44" t="str">
            <v>UrbanOtago</v>
          </cell>
          <cell r="C44">
            <v>2.0526192666226257E-2</v>
          </cell>
          <cell r="D44">
            <v>2.0526192666226257E-2</v>
          </cell>
          <cell r="E44">
            <v>8.2301637795622634E-2</v>
          </cell>
          <cell r="F44">
            <v>0.2184817501779672</v>
          </cell>
          <cell r="G44">
            <v>0.74109814510760541</v>
          </cell>
          <cell r="H44">
            <v>0.94835483730870751</v>
          </cell>
          <cell r="I44">
            <v>1</v>
          </cell>
          <cell r="J44">
            <v>0.94905851117219053</v>
          </cell>
          <cell r="K44">
            <v>0.40118120729108547</v>
          </cell>
          <cell r="L44">
            <v>0.24555788004338139</v>
          </cell>
          <cell r="M44">
            <v>0.12325815700797202</v>
          </cell>
          <cell r="N44">
            <v>5.8025778201093295E-2</v>
          </cell>
          <cell r="O44">
            <v>147.30662444279599</v>
          </cell>
          <cell r="Q44" t="str">
            <v>UrbanOtago</v>
          </cell>
          <cell r="R44">
            <v>0.63309629060157602</v>
          </cell>
          <cell r="S44">
            <v>0.63309629060157602</v>
          </cell>
          <cell r="T44">
            <v>0.88372093023255816</v>
          </cell>
          <cell r="U44">
            <v>0.88372093023255816</v>
          </cell>
          <cell r="V44">
            <v>0.88372093023255816</v>
          </cell>
          <cell r="W44">
            <v>1</v>
          </cell>
          <cell r="X44">
            <v>1</v>
          </cell>
          <cell r="Y44">
            <v>1</v>
          </cell>
          <cell r="Z44">
            <v>0.76744186046511631</v>
          </cell>
          <cell r="AA44">
            <v>0.76744186046511631</v>
          </cell>
          <cell r="AB44">
            <v>0.76744186046511631</v>
          </cell>
          <cell r="AC44">
            <v>0.63309629060157602</v>
          </cell>
          <cell r="AD44">
            <v>300.11820103786278</v>
          </cell>
        </row>
        <row r="45">
          <cell r="B45" t="str">
            <v>Otago1</v>
          </cell>
          <cell r="C45">
            <v>0</v>
          </cell>
          <cell r="D45">
            <v>3.567296948188262E-3</v>
          </cell>
          <cell r="E45">
            <v>2.2592880671858998E-2</v>
          </cell>
          <cell r="F45">
            <v>0.2369812196964026</v>
          </cell>
          <cell r="G45">
            <v>0.691846241156307</v>
          </cell>
          <cell r="H45">
            <v>0.93820008245832953</v>
          </cell>
          <cell r="I45">
            <v>1</v>
          </cell>
          <cell r="J45">
            <v>0.9231706674568031</v>
          </cell>
          <cell r="K45">
            <v>0.48175868350331524</v>
          </cell>
          <cell r="L45">
            <v>0.18132876913325907</v>
          </cell>
          <cell r="M45">
            <v>4.7978724564593685E-2</v>
          </cell>
          <cell r="N45">
            <v>5.0635837879078431E-3</v>
          </cell>
          <cell r="O45">
            <v>138.79151202961873</v>
          </cell>
          <cell r="Q45" t="str">
            <v>Otago1</v>
          </cell>
          <cell r="R45">
            <v>0.30587798309963787</v>
          </cell>
          <cell r="S45">
            <v>0.30587798309963787</v>
          </cell>
          <cell r="T45">
            <v>0.5168539325842697</v>
          </cell>
          <cell r="U45">
            <v>0.5168539325842697</v>
          </cell>
          <cell r="V45">
            <v>0.5168539325842697</v>
          </cell>
          <cell r="W45">
            <v>1</v>
          </cell>
          <cell r="X45">
            <v>1</v>
          </cell>
          <cell r="Y45">
            <v>1</v>
          </cell>
          <cell r="Z45">
            <v>0.68539325842696641</v>
          </cell>
          <cell r="AA45">
            <v>0.68539325842696641</v>
          </cell>
          <cell r="AB45">
            <v>0.68539325842696641</v>
          </cell>
          <cell r="AC45">
            <v>0.30587798309963787</v>
          </cell>
          <cell r="AD45">
            <v>229.45036679357412</v>
          </cell>
        </row>
        <row r="46">
          <cell r="B46" t="str">
            <v>UrbanSouthland</v>
          </cell>
          <cell r="C46">
            <v>2.3711159935686371E-2</v>
          </cell>
          <cell r="D46">
            <v>3.2594480146447426E-2</v>
          </cell>
          <cell r="E46">
            <v>6.883788091079697E-2</v>
          </cell>
          <cell r="F46">
            <v>0.16727168470850223</v>
          </cell>
          <cell r="G46">
            <v>0.63267435968411501</v>
          </cell>
          <cell r="H46">
            <v>0.93888159760601375</v>
          </cell>
          <cell r="I46">
            <v>1</v>
          </cell>
          <cell r="J46">
            <v>0.93428482068171448</v>
          </cell>
          <cell r="K46">
            <v>0.29542364000775928</v>
          </cell>
          <cell r="L46">
            <v>0.14507112126173538</v>
          </cell>
          <cell r="M46">
            <v>6.6576926021851057E-2</v>
          </cell>
          <cell r="N46">
            <v>3.5428014667235719E-2</v>
          </cell>
          <cell r="O46">
            <v>132.99748896580411</v>
          </cell>
          <cell r="Q46" t="str">
            <v>UrbanSouthland</v>
          </cell>
          <cell r="R46">
            <v>0.74156225006664889</v>
          </cell>
          <cell r="S46">
            <v>0.74156225006664889</v>
          </cell>
          <cell r="T46">
            <v>0.81290322580645158</v>
          </cell>
          <cell r="U46">
            <v>0.81290322580645158</v>
          </cell>
          <cell r="V46">
            <v>0.81290322580645158</v>
          </cell>
          <cell r="W46">
            <v>1</v>
          </cell>
          <cell r="X46">
            <v>1</v>
          </cell>
          <cell r="Y46">
            <v>1</v>
          </cell>
          <cell r="Z46">
            <v>0.78709677419354851</v>
          </cell>
          <cell r="AA46">
            <v>0.78709677419354851</v>
          </cell>
          <cell r="AB46">
            <v>0.78709677419354851</v>
          </cell>
          <cell r="AC46">
            <v>0.74156225006664889</v>
          </cell>
          <cell r="AD46">
            <v>305.1535057318049</v>
          </cell>
        </row>
      </sheetData>
      <sheetData sheetId="12">
        <row r="6">
          <cell r="C6" t="str">
            <v>NelsonA</v>
          </cell>
          <cell r="D6">
            <v>18.26985151710781</v>
          </cell>
          <cell r="F6">
            <v>5.265017667844524</v>
          </cell>
          <cell r="H6">
            <v>5.265017667844524</v>
          </cell>
          <cell r="I6">
            <v>0</v>
          </cell>
          <cell r="J6">
            <v>71.130742049469973</v>
          </cell>
          <cell r="L6">
            <v>0.53003533568904593</v>
          </cell>
          <cell r="N6">
            <v>0.21201413427561841</v>
          </cell>
          <cell r="P6">
            <v>96.191091026468698</v>
          </cell>
          <cell r="Q6">
            <v>0</v>
          </cell>
          <cell r="R6">
            <v>96.191091026468698</v>
          </cell>
          <cell r="S6">
            <v>0</v>
          </cell>
          <cell r="T6">
            <v>1299.5480955455132</v>
          </cell>
          <cell r="U6">
            <v>0</v>
          </cell>
          <cell r="V6">
            <v>9.6836668818592635</v>
          </cell>
          <cell r="W6">
            <v>0</v>
          </cell>
          <cell r="X6">
            <v>3.8734667527437061</v>
          </cell>
          <cell r="Y6">
            <v>0</v>
          </cell>
          <cell r="Z6" t="str">
            <v>NelsonA</v>
          </cell>
          <cell r="AA6">
            <v>0</v>
          </cell>
          <cell r="AB6">
            <v>0</v>
          </cell>
          <cell r="AC6">
            <v>0</v>
          </cell>
          <cell r="AD6">
            <v>0</v>
          </cell>
          <cell r="AE6">
            <v>0</v>
          </cell>
        </row>
        <row r="7">
          <cell r="C7" t="str">
            <v>Nelson Airshed B1</v>
          </cell>
          <cell r="D7">
            <v>20.372670807453417</v>
          </cell>
          <cell r="F7">
            <v>5.3048780487804876</v>
          </cell>
          <cell r="H7">
            <v>5.3048780487804876</v>
          </cell>
          <cell r="I7">
            <v>0</v>
          </cell>
          <cell r="J7">
            <v>70.975609756097555</v>
          </cell>
          <cell r="L7">
            <v>0.48780487804878048</v>
          </cell>
          <cell r="N7">
            <v>0.18292682926829265</v>
          </cell>
          <cell r="P7">
            <v>108.07453416149069</v>
          </cell>
          <cell r="Q7">
            <v>0</v>
          </cell>
          <cell r="R7">
            <v>108.07453416149069</v>
          </cell>
          <cell r="S7">
            <v>0</v>
          </cell>
          <cell r="T7">
            <v>1445.9627329192547</v>
          </cell>
          <cell r="U7">
            <v>0</v>
          </cell>
          <cell r="V7">
            <v>9.937888198757765</v>
          </cell>
          <cell r="W7">
            <v>0</v>
          </cell>
          <cell r="X7">
            <v>3.726708074534161</v>
          </cell>
          <cell r="Y7">
            <v>0</v>
          </cell>
          <cell r="Z7" t="str">
            <v>Nelson Airshed B1</v>
          </cell>
          <cell r="AA7">
            <v>0</v>
          </cell>
          <cell r="AB7">
            <v>0</v>
          </cell>
          <cell r="AC7">
            <v>0</v>
          </cell>
          <cell r="AD7">
            <v>0</v>
          </cell>
          <cell r="AE7">
            <v>0</v>
          </cell>
        </row>
        <row r="8">
          <cell r="C8" t="str">
            <v>Nelson Airshed B2</v>
          </cell>
          <cell r="D8">
            <v>18.417266187050359</v>
          </cell>
          <cell r="F8">
            <v>5.442708333333333</v>
          </cell>
          <cell r="G8">
            <v>19</v>
          </cell>
          <cell r="H8">
            <v>5.442708333333333</v>
          </cell>
          <cell r="I8">
            <v>16.72</v>
          </cell>
          <cell r="J8">
            <v>72.1875</v>
          </cell>
          <cell r="K8">
            <v>110</v>
          </cell>
          <cell r="L8">
            <v>0.52083333333333337</v>
          </cell>
          <cell r="M8">
            <v>1.6</v>
          </cell>
          <cell r="N8">
            <v>0.20833333333333334</v>
          </cell>
          <cell r="O8">
            <v>8</v>
          </cell>
          <cell r="P8">
            <v>100.23980815347721</v>
          </cell>
          <cell r="Q8">
            <v>0</v>
          </cell>
          <cell r="R8">
            <v>100.23980815347721</v>
          </cell>
          <cell r="S8">
            <v>0</v>
          </cell>
          <cell r="T8">
            <v>1329.4964028776978</v>
          </cell>
          <cell r="U8">
            <v>0</v>
          </cell>
          <cell r="V8">
            <v>9.5923261390887298</v>
          </cell>
          <cell r="W8">
            <v>0</v>
          </cell>
          <cell r="X8">
            <v>3.8369304556354917</v>
          </cell>
          <cell r="Y8">
            <v>0</v>
          </cell>
          <cell r="Z8" t="str">
            <v>Nelson Airshed B2</v>
          </cell>
          <cell r="AA8">
            <v>0</v>
          </cell>
          <cell r="AB8">
            <v>0</v>
          </cell>
          <cell r="AC8">
            <v>0</v>
          </cell>
          <cell r="AD8">
            <v>0</v>
          </cell>
          <cell r="AE8">
            <v>0</v>
          </cell>
        </row>
        <row r="9">
          <cell r="C9" t="str">
            <v>Nelson Airshed C</v>
          </cell>
          <cell r="D9">
            <v>16.868279569892472</v>
          </cell>
          <cell r="F9">
            <v>6.6533864541832672</v>
          </cell>
          <cell r="G9">
            <v>19</v>
          </cell>
          <cell r="H9">
            <v>6.6533864541832672</v>
          </cell>
          <cell r="I9">
            <v>16.72</v>
          </cell>
          <cell r="J9">
            <v>86.772908366533869</v>
          </cell>
          <cell r="K9">
            <v>110</v>
          </cell>
          <cell r="L9">
            <v>0.51792828685258963</v>
          </cell>
          <cell r="M9">
            <v>1.6</v>
          </cell>
          <cell r="N9">
            <v>0.19920318725099603</v>
          </cell>
          <cell r="O9">
            <v>8</v>
          </cell>
          <cell r="P9">
            <v>112.23118279569893</v>
          </cell>
          <cell r="Q9">
            <v>0</v>
          </cell>
          <cell r="R9">
            <v>112.23118279569893</v>
          </cell>
          <cell r="S9">
            <v>0</v>
          </cell>
          <cell r="T9">
            <v>1463.7096774193549</v>
          </cell>
          <cell r="U9">
            <v>0</v>
          </cell>
          <cell r="V9">
            <v>8.736559139784946</v>
          </cell>
          <cell r="W9">
            <v>0</v>
          </cell>
          <cell r="X9">
            <v>3.360215053763441</v>
          </cell>
          <cell r="Y9">
            <v>0</v>
          </cell>
          <cell r="Z9" t="str">
            <v>Nelson Airshed C</v>
          </cell>
          <cell r="AA9">
            <v>0</v>
          </cell>
          <cell r="AB9">
            <v>0</v>
          </cell>
          <cell r="AC9">
            <v>0</v>
          </cell>
          <cell r="AD9">
            <v>0</v>
          </cell>
          <cell r="AE9">
            <v>0</v>
          </cell>
        </row>
        <row r="10">
          <cell r="C10" t="str">
            <v>Taupo</v>
          </cell>
          <cell r="D10">
            <v>19.719070772555376</v>
          </cell>
          <cell r="E10">
            <v>12</v>
          </cell>
          <cell r="F10">
            <v>7.4246575342465748</v>
          </cell>
          <cell r="G10">
            <v>20.6</v>
          </cell>
          <cell r="H10">
            <v>7.4246575342465748</v>
          </cell>
          <cell r="I10">
            <v>18.128</v>
          </cell>
          <cell r="J10">
            <v>79.410958904109577</v>
          </cell>
          <cell r="K10">
            <v>78</v>
          </cell>
          <cell r="L10">
            <v>0.53424657534246567</v>
          </cell>
          <cell r="M10">
            <v>3.52</v>
          </cell>
          <cell r="N10">
            <v>0.20547945205479451</v>
          </cell>
          <cell r="O10">
            <v>8</v>
          </cell>
          <cell r="P10">
            <v>146.40734737979471</v>
          </cell>
          <cell r="Q10">
            <v>247.20000000000002</v>
          </cell>
          <cell r="R10">
            <v>146.40734737979471</v>
          </cell>
          <cell r="S10">
            <v>217.536</v>
          </cell>
          <cell r="T10">
            <v>1565.9103187466233</v>
          </cell>
          <cell r="U10">
            <v>936</v>
          </cell>
          <cell r="V10">
            <v>10.534846029173419</v>
          </cell>
          <cell r="W10">
            <v>42.24</v>
          </cell>
          <cell r="X10">
            <v>4.0518638573743919</v>
          </cell>
          <cell r="Y10">
            <v>96</v>
          </cell>
          <cell r="Z10" t="str">
            <v>Taupo</v>
          </cell>
          <cell r="AA10">
            <v>1.07</v>
          </cell>
          <cell r="AB10">
            <v>1</v>
          </cell>
          <cell r="AC10">
            <v>3.59</v>
          </cell>
          <cell r="AD10">
            <v>0.26</v>
          </cell>
          <cell r="AE10">
            <v>0.04</v>
          </cell>
        </row>
        <row r="11">
          <cell r="C11" t="str">
            <v>Invercargill</v>
          </cell>
          <cell r="D11">
            <v>19.299905392620627</v>
          </cell>
          <cell r="E11">
            <v>15.812776723592663</v>
          </cell>
          <cell r="F11">
            <v>10.852941176470585</v>
          </cell>
          <cell r="G11">
            <v>20.979999999999997</v>
          </cell>
          <cell r="H11">
            <v>10.852941176470585</v>
          </cell>
          <cell r="I11">
            <v>18.462399999999999</v>
          </cell>
          <cell r="J11">
            <v>108.57843137254901</v>
          </cell>
          <cell r="K11">
            <v>114.99999999999999</v>
          </cell>
          <cell r="L11">
            <v>0.55882352941176472</v>
          </cell>
          <cell r="M11">
            <v>1.54</v>
          </cell>
          <cell r="N11">
            <v>0.19607843137254899</v>
          </cell>
          <cell r="O11">
            <v>3.2399999999999998</v>
          </cell>
          <cell r="P11">
            <v>209.46073793755909</v>
          </cell>
          <cell r="Q11">
            <v>331.75205566097401</v>
          </cell>
          <cell r="R11">
            <v>209.46073793755909</v>
          </cell>
          <cell r="S11">
            <v>291.94180898165718</v>
          </cell>
          <cell r="T11">
            <v>2095.553453169347</v>
          </cell>
          <cell r="U11">
            <v>1818.469323213156</v>
          </cell>
          <cell r="V11">
            <v>10.785241248817409</v>
          </cell>
          <cell r="W11">
            <v>24.351676154332701</v>
          </cell>
          <cell r="X11">
            <v>3.7842951750236518</v>
          </cell>
          <cell r="Y11">
            <v>51.233396584440221</v>
          </cell>
          <cell r="Z11" t="str">
            <v>Invercargill</v>
          </cell>
          <cell r="AA11">
            <v>0.7</v>
          </cell>
          <cell r="AB11">
            <v>0.66</v>
          </cell>
          <cell r="AC11">
            <v>2.37</v>
          </cell>
          <cell r="AD11">
            <v>0.17</v>
          </cell>
          <cell r="AE11">
            <v>0.03</v>
          </cell>
        </row>
        <row r="12">
          <cell r="C12" t="str">
            <v>Gore</v>
          </cell>
          <cell r="D12">
            <v>16.410614525139664</v>
          </cell>
          <cell r="E12">
            <v>17.89473684210526</v>
          </cell>
          <cell r="F12">
            <v>10.638297872340425</v>
          </cell>
          <cell r="G12">
            <v>20.962566844919792</v>
          </cell>
          <cell r="H12">
            <v>10.638297872340425</v>
          </cell>
          <cell r="I12">
            <v>18.447058823529417</v>
          </cell>
          <cell r="J12">
            <v>106.51063829787235</v>
          </cell>
          <cell r="K12">
            <v>118.23529411764707</v>
          </cell>
          <cell r="L12">
            <v>0.55319148936170215</v>
          </cell>
          <cell r="M12">
            <v>1.2834224598930484</v>
          </cell>
          <cell r="N12">
            <v>0.21276595744680851</v>
          </cell>
          <cell r="O12">
            <v>3.0481283422459895</v>
          </cell>
          <cell r="P12">
            <v>174.58100558659217</v>
          </cell>
          <cell r="Q12">
            <v>375.11961722488041</v>
          </cell>
          <cell r="R12">
            <v>174.58100558659217</v>
          </cell>
          <cell r="S12">
            <v>330.1052631578948</v>
          </cell>
          <cell r="T12">
            <v>1747.9050279329608</v>
          </cell>
          <cell r="U12">
            <v>2115.7894736842104</v>
          </cell>
          <cell r="V12">
            <v>9.078212290502794</v>
          </cell>
          <cell r="W12">
            <v>22.966507177033492</v>
          </cell>
          <cell r="X12">
            <v>3.4916201117318435</v>
          </cell>
          <cell r="Y12">
            <v>54.54545454545454</v>
          </cell>
          <cell r="Z12" t="str">
            <v>Gore</v>
          </cell>
          <cell r="AA12">
            <v>3.49</v>
          </cell>
          <cell r="AB12">
            <v>3.27</v>
          </cell>
          <cell r="AC12">
            <v>11.74</v>
          </cell>
          <cell r="AD12">
            <v>0.84</v>
          </cell>
          <cell r="AE12">
            <v>0.14000000000000001</v>
          </cell>
        </row>
        <row r="13">
          <cell r="C13" t="str">
            <v>Richmond</v>
          </cell>
          <cell r="D13">
            <v>16.734509271822706</v>
          </cell>
          <cell r="E13">
            <v>8</v>
          </cell>
          <cell r="F13">
            <v>8.0270270270270281</v>
          </cell>
          <cell r="G13">
            <v>21</v>
          </cell>
          <cell r="H13">
            <v>8.0270270270270281</v>
          </cell>
          <cell r="I13">
            <v>18.48</v>
          </cell>
          <cell r="J13">
            <v>83.648648648648646</v>
          </cell>
          <cell r="K13">
            <v>70</v>
          </cell>
          <cell r="L13">
            <v>0.56756756756756754</v>
          </cell>
          <cell r="M13">
            <v>4</v>
          </cell>
          <cell r="N13">
            <v>0.2162162162162162</v>
          </cell>
          <cell r="O13">
            <v>8</v>
          </cell>
          <cell r="P13">
            <v>134.32835820895525</v>
          </cell>
          <cell r="Q13">
            <v>168</v>
          </cell>
          <cell r="R13">
            <v>134.32835820895525</v>
          </cell>
          <cell r="S13">
            <v>147.84</v>
          </cell>
          <cell r="T13">
            <v>1399.8190863862505</v>
          </cell>
          <cell r="U13">
            <v>560</v>
          </cell>
          <cell r="V13">
            <v>9.4979647218453191</v>
          </cell>
          <cell r="W13">
            <v>32</v>
          </cell>
          <cell r="X13">
            <v>3.6182722749886929</v>
          </cell>
          <cell r="Y13">
            <v>64</v>
          </cell>
          <cell r="Z13" t="str">
            <v>Richmond</v>
          </cell>
          <cell r="AA13">
            <v>0</v>
          </cell>
          <cell r="AB13">
            <v>0</v>
          </cell>
          <cell r="AC13">
            <v>0</v>
          </cell>
          <cell r="AD13">
            <v>0</v>
          </cell>
          <cell r="AE13">
            <v>0</v>
          </cell>
        </row>
        <row r="14">
          <cell r="C14" t="str">
            <v>Blenheim</v>
          </cell>
          <cell r="D14">
            <v>16.782546152001917</v>
          </cell>
          <cell r="E14">
            <v>8</v>
          </cell>
          <cell r="F14">
            <v>8.6571428571428584</v>
          </cell>
          <cell r="G14">
            <v>20</v>
          </cell>
          <cell r="H14">
            <v>8.6571428571428584</v>
          </cell>
          <cell r="I14">
            <v>17.600000000000001</v>
          </cell>
          <cell r="J14">
            <v>86.51428571428572</v>
          </cell>
          <cell r="K14">
            <v>90</v>
          </cell>
          <cell r="L14">
            <v>0.52857142857142858</v>
          </cell>
          <cell r="M14">
            <v>2.8</v>
          </cell>
          <cell r="N14">
            <v>0.20000000000000004</v>
          </cell>
          <cell r="O14">
            <v>8</v>
          </cell>
          <cell r="P14">
            <v>145.28889954447376</v>
          </cell>
          <cell r="Q14">
            <v>160</v>
          </cell>
          <cell r="R14">
            <v>145.28889954447376</v>
          </cell>
          <cell r="S14">
            <v>140.80000000000001</v>
          </cell>
          <cell r="T14">
            <v>1451.9299928074802</v>
          </cell>
          <cell r="U14">
            <v>720</v>
          </cell>
          <cell r="V14">
            <v>8.8707743946295849</v>
          </cell>
          <cell r="W14">
            <v>22.4</v>
          </cell>
          <cell r="X14">
            <v>3.3565092304003841</v>
          </cell>
          <cell r="Y14">
            <v>64</v>
          </cell>
          <cell r="Z14" t="str">
            <v>Blenheim</v>
          </cell>
          <cell r="AA14">
            <v>3.28</v>
          </cell>
          <cell r="AB14">
            <v>3.07</v>
          </cell>
          <cell r="AC14">
            <v>11</v>
          </cell>
          <cell r="AD14">
            <v>0.79</v>
          </cell>
          <cell r="AE14">
            <v>0.13</v>
          </cell>
        </row>
        <row r="15">
          <cell r="C15" t="str">
            <v>Reefton</v>
          </cell>
          <cell r="D15">
            <v>18.103448275862071</v>
          </cell>
          <cell r="E15">
            <v>16.981132075471699</v>
          </cell>
          <cell r="F15">
            <v>9.9999999999999982</v>
          </cell>
          <cell r="G15">
            <v>20.833333333333332</v>
          </cell>
          <cell r="H15">
            <v>9.9999999999999982</v>
          </cell>
          <cell r="I15">
            <v>18.333333333333332</v>
          </cell>
          <cell r="J15">
            <v>112.14285714285714</v>
          </cell>
          <cell r="K15">
            <v>118.05555555555554</v>
          </cell>
          <cell r="L15">
            <v>0.47619047619047611</v>
          </cell>
          <cell r="M15">
            <v>1.3888888888888888</v>
          </cell>
          <cell r="N15">
            <v>0.19047619047619049</v>
          </cell>
          <cell r="O15">
            <v>16.111111111111111</v>
          </cell>
          <cell r="P15">
            <v>181.03448275862067</v>
          </cell>
          <cell r="Q15">
            <v>353.77358490566036</v>
          </cell>
          <cell r="R15">
            <v>181.03448275862067</v>
          </cell>
          <cell r="S15">
            <v>311.32075471698113</v>
          </cell>
          <cell r="T15">
            <v>2030.1724137931037</v>
          </cell>
          <cell r="U15">
            <v>2004.7169811320753</v>
          </cell>
          <cell r="V15">
            <v>8.6206896551724128</v>
          </cell>
          <cell r="W15">
            <v>23.584905660377359</v>
          </cell>
          <cell r="X15">
            <v>3.4482758620689662</v>
          </cell>
          <cell r="Y15">
            <v>273.58490566037739</v>
          </cell>
          <cell r="Z15" t="str">
            <v>Reefton</v>
          </cell>
          <cell r="AA15">
            <v>2E-3</v>
          </cell>
          <cell r="AB15">
            <v>2E-3</v>
          </cell>
          <cell r="AC15">
            <v>7.0000000000000001E-3</v>
          </cell>
          <cell r="AD15">
            <v>5.0000000000000001E-4</v>
          </cell>
          <cell r="AE15">
            <v>0</v>
          </cell>
        </row>
        <row r="16">
          <cell r="C16" t="str">
            <v>Taumarunui</v>
          </cell>
          <cell r="D16">
            <v>22.60327357755261</v>
          </cell>
          <cell r="E16">
            <v>12</v>
          </cell>
          <cell r="F16">
            <v>8.586206896551726</v>
          </cell>
          <cell r="G16">
            <v>20.6</v>
          </cell>
          <cell r="H16">
            <v>8.586206896551726</v>
          </cell>
          <cell r="I16">
            <v>18.128</v>
          </cell>
          <cell r="J16">
            <v>85.896551724137936</v>
          </cell>
          <cell r="K16">
            <v>78</v>
          </cell>
          <cell r="L16">
            <v>0.51724137931034486</v>
          </cell>
          <cell r="M16">
            <v>3.52</v>
          </cell>
          <cell r="N16">
            <v>0.20689655172413796</v>
          </cell>
          <cell r="O16">
            <v>8</v>
          </cell>
          <cell r="P16">
            <v>194.07638347622762</v>
          </cell>
          <cell r="Q16">
            <v>247.20000000000002</v>
          </cell>
          <cell r="R16">
            <v>194.07638347622762</v>
          </cell>
          <cell r="S16">
            <v>217.536</v>
          </cell>
          <cell r="T16">
            <v>1941.543257989088</v>
          </cell>
          <cell r="U16">
            <v>936</v>
          </cell>
          <cell r="V16">
            <v>11.691348402182385</v>
          </cell>
          <cell r="W16">
            <v>42.24</v>
          </cell>
          <cell r="X16">
            <v>4.6765393608729546</v>
          </cell>
          <cell r="Y16">
            <v>96</v>
          </cell>
          <cell r="Z16" t="str">
            <v>Taumarunui</v>
          </cell>
          <cell r="AA16">
            <v>0.02</v>
          </cell>
          <cell r="AB16">
            <v>0.02</v>
          </cell>
          <cell r="AC16">
            <v>7.0000000000000007E-2</v>
          </cell>
          <cell r="AD16">
            <v>5.0000000000000001E-3</v>
          </cell>
          <cell r="AE16">
            <v>8.0000000000000004E-4</v>
          </cell>
        </row>
        <row r="17">
          <cell r="C17" t="str">
            <v>Taihape</v>
          </cell>
          <cell r="D17">
            <v>23.648648648648649</v>
          </cell>
          <cell r="E17">
            <v>12</v>
          </cell>
          <cell r="F17">
            <v>8.5</v>
          </cell>
          <cell r="G17">
            <v>20.6</v>
          </cell>
          <cell r="H17">
            <v>8.5</v>
          </cell>
          <cell r="I17">
            <v>18.128</v>
          </cell>
          <cell r="J17">
            <v>84.999999999999986</v>
          </cell>
          <cell r="K17">
            <v>78</v>
          </cell>
          <cell r="L17">
            <v>0.5</v>
          </cell>
          <cell r="M17">
            <v>3.52</v>
          </cell>
          <cell r="N17">
            <v>0.2142857142857143</v>
          </cell>
          <cell r="O17">
            <v>8</v>
          </cell>
          <cell r="P17">
            <v>201.01351351351352</v>
          </cell>
          <cell r="Q17">
            <v>247.20000000000002</v>
          </cell>
          <cell r="R17">
            <v>201.01351351351352</v>
          </cell>
          <cell r="S17">
            <v>217.536</v>
          </cell>
          <cell r="T17">
            <v>2010.1351351351348</v>
          </cell>
          <cell r="U17">
            <v>936</v>
          </cell>
          <cell r="V17">
            <v>11.824324324324325</v>
          </cell>
          <cell r="W17">
            <v>42.24</v>
          </cell>
          <cell r="X17">
            <v>5.0675675675675684</v>
          </cell>
          <cell r="Y17">
            <v>96</v>
          </cell>
          <cell r="Z17" t="str">
            <v>Taihape</v>
          </cell>
          <cell r="AA17">
            <v>0.02</v>
          </cell>
          <cell r="AB17">
            <v>0.02</v>
          </cell>
          <cell r="AC17">
            <v>7.0000000000000007E-2</v>
          </cell>
          <cell r="AD17">
            <v>5.0000000000000001E-3</v>
          </cell>
          <cell r="AE17">
            <v>8.0000000000000004E-4</v>
          </cell>
        </row>
        <row r="18">
          <cell r="C18" t="str">
            <v>Hastings</v>
          </cell>
          <cell r="D18">
            <v>18.488863007715825</v>
          </cell>
          <cell r="E18">
            <v>12</v>
          </cell>
          <cell r="F18">
            <v>9.133858267716537</v>
          </cell>
          <cell r="G18">
            <v>20.6</v>
          </cell>
          <cell r="H18">
            <v>9.133858267716537</v>
          </cell>
          <cell r="I18">
            <v>18.128</v>
          </cell>
          <cell r="J18">
            <v>91.346456692913392</v>
          </cell>
          <cell r="K18">
            <v>78</v>
          </cell>
          <cell r="L18">
            <v>0.59055118110236215</v>
          </cell>
          <cell r="M18">
            <v>3.52</v>
          </cell>
          <cell r="N18">
            <v>0.19685039370078738</v>
          </cell>
          <cell r="O18">
            <v>8</v>
          </cell>
          <cell r="P18">
            <v>168.87465424370362</v>
          </cell>
          <cell r="Q18">
            <v>247.20000000000002</v>
          </cell>
          <cell r="R18">
            <v>168.87465424370362</v>
          </cell>
          <cell r="S18">
            <v>217.536</v>
          </cell>
          <cell r="T18">
            <v>1688.8921240355221</v>
          </cell>
          <cell r="U18">
            <v>936</v>
          </cell>
          <cell r="V18">
            <v>10.918619886446352</v>
          </cell>
          <cell r="W18">
            <v>42.24</v>
          </cell>
          <cell r="X18">
            <v>3.6395399621487843</v>
          </cell>
          <cell r="Y18">
            <v>96</v>
          </cell>
          <cell r="Z18" t="str">
            <v>Hastings</v>
          </cell>
          <cell r="AA18">
            <v>1.07</v>
          </cell>
          <cell r="AB18">
            <v>1</v>
          </cell>
          <cell r="AC18">
            <v>3.59</v>
          </cell>
          <cell r="AD18">
            <v>0.26</v>
          </cell>
          <cell r="AE18">
            <v>0.04</v>
          </cell>
        </row>
        <row r="19">
          <cell r="C19" t="str">
            <v>Napier</v>
          </cell>
          <cell r="D19">
            <v>15.618998847778773</v>
          </cell>
          <cell r="E19">
            <v>12</v>
          </cell>
          <cell r="F19">
            <v>9.0409836065573774</v>
          </cell>
          <cell r="G19">
            <v>20.6</v>
          </cell>
          <cell r="H19">
            <v>9.0409836065573774</v>
          </cell>
          <cell r="I19">
            <v>18.128</v>
          </cell>
          <cell r="J19">
            <v>90.409836065573771</v>
          </cell>
          <cell r="K19">
            <v>78</v>
          </cell>
          <cell r="L19">
            <v>0.64754098360655732</v>
          </cell>
          <cell r="M19">
            <v>3.52</v>
          </cell>
          <cell r="N19">
            <v>0.19672131147540986</v>
          </cell>
          <cell r="O19">
            <v>8</v>
          </cell>
          <cell r="P19">
            <v>141.21111253360644</v>
          </cell>
          <cell r="Q19">
            <v>247.20000000000002</v>
          </cell>
          <cell r="R19">
            <v>141.21111253360644</v>
          </cell>
          <cell r="S19">
            <v>217.536</v>
          </cell>
          <cell r="T19">
            <v>1412.1111253360646</v>
          </cell>
          <cell r="U19">
            <v>936</v>
          </cell>
          <cell r="V19">
            <v>10.113941876840352</v>
          </cell>
          <cell r="W19">
            <v>42.24</v>
          </cell>
          <cell r="X19">
            <v>3.0725899372679555</v>
          </cell>
          <cell r="Y19">
            <v>96</v>
          </cell>
          <cell r="Z19" t="str">
            <v>Napier</v>
          </cell>
          <cell r="AA19">
            <v>1.07</v>
          </cell>
          <cell r="AB19">
            <v>1</v>
          </cell>
          <cell r="AC19">
            <v>3.59</v>
          </cell>
          <cell r="AD19">
            <v>0.26</v>
          </cell>
          <cell r="AE19">
            <v>0.04</v>
          </cell>
        </row>
        <row r="20">
          <cell r="C20" t="str">
            <v>HavelockNorth</v>
          </cell>
          <cell r="D20">
            <v>14.965986394557822</v>
          </cell>
          <cell r="E20">
            <v>12</v>
          </cell>
          <cell r="F20">
            <v>9.3333333333333339</v>
          </cell>
          <cell r="G20">
            <v>20.6</v>
          </cell>
          <cell r="H20">
            <v>9.3333333333333339</v>
          </cell>
          <cell r="I20">
            <v>18.128</v>
          </cell>
          <cell r="J20">
            <v>93.27272727272728</v>
          </cell>
          <cell r="K20">
            <v>78</v>
          </cell>
          <cell r="L20">
            <v>0.5757575757575758</v>
          </cell>
          <cell r="M20">
            <v>3.52</v>
          </cell>
          <cell r="N20">
            <v>0.21212121212121213</v>
          </cell>
          <cell r="O20">
            <v>8</v>
          </cell>
          <cell r="P20">
            <v>139.68253968253967</v>
          </cell>
          <cell r="Q20">
            <v>247.20000000000002</v>
          </cell>
          <cell r="R20">
            <v>139.68253968253967</v>
          </cell>
          <cell r="S20">
            <v>217.536</v>
          </cell>
          <cell r="T20">
            <v>1395.9183673469388</v>
          </cell>
          <cell r="U20">
            <v>936</v>
          </cell>
          <cell r="V20">
            <v>8.616780045351474</v>
          </cell>
          <cell r="W20">
            <v>42.24</v>
          </cell>
          <cell r="X20">
            <v>3.1746031746031744</v>
          </cell>
          <cell r="Y20">
            <v>96</v>
          </cell>
          <cell r="Z20" t="str">
            <v>HavelockNorth</v>
          </cell>
          <cell r="AA20">
            <v>1.07</v>
          </cell>
          <cell r="AB20">
            <v>1</v>
          </cell>
          <cell r="AC20">
            <v>3.59</v>
          </cell>
          <cell r="AD20">
            <v>0.26</v>
          </cell>
          <cell r="AE20">
            <v>0.04</v>
          </cell>
        </row>
        <row r="21">
          <cell r="C21" t="str">
            <v>Hamilton</v>
          </cell>
          <cell r="D21">
            <v>16.01988675597293</v>
          </cell>
          <cell r="E21">
            <v>12</v>
          </cell>
          <cell r="F21">
            <v>9.0603448275862082</v>
          </cell>
          <cell r="G21">
            <v>20.6</v>
          </cell>
          <cell r="H21">
            <v>9.0603448275862082</v>
          </cell>
          <cell r="I21">
            <v>18.128</v>
          </cell>
          <cell r="J21">
            <v>90.612068965517253</v>
          </cell>
          <cell r="K21">
            <v>78</v>
          </cell>
          <cell r="L21">
            <v>0.60344827586206895</v>
          </cell>
          <cell r="M21">
            <v>3.52</v>
          </cell>
          <cell r="N21">
            <v>0.19827586206896552</v>
          </cell>
          <cell r="O21">
            <v>8</v>
          </cell>
          <cell r="P21">
            <v>145.14569810799614</v>
          </cell>
          <cell r="Q21">
            <v>247.20000000000002</v>
          </cell>
          <cell r="R21">
            <v>145.14569810799614</v>
          </cell>
          <cell r="S21">
            <v>217.536</v>
          </cell>
          <cell r="T21">
            <v>1451.5950835519957</v>
          </cell>
          <cell r="U21">
            <v>936</v>
          </cell>
          <cell r="V21">
            <v>9.667173042397458</v>
          </cell>
          <cell r="W21">
            <v>42.24</v>
          </cell>
          <cell r="X21">
            <v>3.176356856787736</v>
          </cell>
          <cell r="Y21">
            <v>96</v>
          </cell>
          <cell r="Z21" t="str">
            <v>Hamilton</v>
          </cell>
          <cell r="AA21">
            <v>8.9999999999999998E-4</v>
          </cell>
          <cell r="AB21">
            <v>8.0000000000000004E-4</v>
          </cell>
          <cell r="AC21">
            <v>3.0000000000000001E-3</v>
          </cell>
          <cell r="AD21">
            <v>2.0000000000000001E-4</v>
          </cell>
          <cell r="AE21">
            <v>4.0000000000000002E-4</v>
          </cell>
        </row>
        <row r="22">
          <cell r="C22" t="str">
            <v>Tokoroa</v>
          </cell>
          <cell r="D22">
            <v>26.143790849673202</v>
          </cell>
          <cell r="E22">
            <v>12</v>
          </cell>
          <cell r="F22">
            <v>7.9411764705882346</v>
          </cell>
          <cell r="G22">
            <v>20.6</v>
          </cell>
          <cell r="H22">
            <v>7.9411764705882346</v>
          </cell>
          <cell r="I22">
            <v>18.128</v>
          </cell>
          <cell r="J22">
            <v>79.338235294117652</v>
          </cell>
          <cell r="K22">
            <v>78</v>
          </cell>
          <cell r="L22">
            <v>0.52941176470588247</v>
          </cell>
          <cell r="M22">
            <v>3.52</v>
          </cell>
          <cell r="N22">
            <v>0.20588235294117649</v>
          </cell>
          <cell r="O22">
            <v>8</v>
          </cell>
          <cell r="P22">
            <v>207.61245674740482</v>
          </cell>
          <cell r="Q22">
            <v>247.20000000000002</v>
          </cell>
          <cell r="R22">
            <v>207.61245674740482</v>
          </cell>
          <cell r="S22">
            <v>217.536</v>
          </cell>
          <cell r="T22">
            <v>2074.2022299115724</v>
          </cell>
          <cell r="U22">
            <v>936</v>
          </cell>
          <cell r="V22">
            <v>13.840830449826992</v>
          </cell>
          <cell r="W22">
            <v>42.24</v>
          </cell>
          <cell r="X22">
            <v>5.3825451749327184</v>
          </cell>
          <cell r="Y22">
            <v>96</v>
          </cell>
          <cell r="Z22" t="str">
            <v>Tokoroa</v>
          </cell>
          <cell r="AA22">
            <v>5.0000000000000001E-3</v>
          </cell>
          <cell r="AB22">
            <v>5.0000000000000001E-3</v>
          </cell>
          <cell r="AC22">
            <v>1.9E-2</v>
          </cell>
          <cell r="AD22">
            <v>1E-3</v>
          </cell>
          <cell r="AE22">
            <v>2.0000000000000001E-4</v>
          </cell>
        </row>
        <row r="23">
          <cell r="C23" t="str">
            <v>Masterton</v>
          </cell>
          <cell r="D23">
            <v>20</v>
          </cell>
          <cell r="E23">
            <v>12</v>
          </cell>
          <cell r="F23">
            <v>8.1495300000000022</v>
          </cell>
          <cell r="G23">
            <v>20.6</v>
          </cell>
          <cell r="H23">
            <v>8.1495300000000022</v>
          </cell>
          <cell r="I23">
            <v>18.128</v>
          </cell>
          <cell r="J23">
            <v>113.09342000000001</v>
          </cell>
          <cell r="K23">
            <v>78</v>
          </cell>
          <cell r="L23">
            <v>0.51500999999999997</v>
          </cell>
          <cell r="M23">
            <v>3.52</v>
          </cell>
          <cell r="N23">
            <v>0.20040400000000003</v>
          </cell>
          <cell r="O23">
            <v>8</v>
          </cell>
          <cell r="P23">
            <v>162.99060000000003</v>
          </cell>
          <cell r="Q23">
            <v>247.20000000000002</v>
          </cell>
          <cell r="R23">
            <v>162.99060000000003</v>
          </cell>
          <cell r="S23">
            <v>217.536</v>
          </cell>
          <cell r="T23">
            <v>2261.8684000000003</v>
          </cell>
          <cell r="U23">
            <v>936</v>
          </cell>
          <cell r="V23">
            <v>10.3002</v>
          </cell>
          <cell r="W23">
            <v>42.24</v>
          </cell>
          <cell r="X23">
            <v>4.0080800000000005</v>
          </cell>
          <cell r="Y23">
            <v>96</v>
          </cell>
          <cell r="Z23" t="str">
            <v>Masterton</v>
          </cell>
          <cell r="AA23">
            <v>1.6556968235149834</v>
          </cell>
          <cell r="AB23">
            <v>1.6465904909856508</v>
          </cell>
          <cell r="AC23">
            <v>8.6924083234536624</v>
          </cell>
          <cell r="AD23">
            <v>0.62088630881811868</v>
          </cell>
          <cell r="AE23">
            <v>0.10348105146968645</v>
          </cell>
        </row>
        <row r="24">
          <cell r="C24" t="str">
            <v>Auckland1</v>
          </cell>
          <cell r="D24">
            <v>15.8</v>
          </cell>
          <cell r="E24">
            <v>12</v>
          </cell>
          <cell r="F24">
            <v>8.1865833333333349</v>
          </cell>
          <cell r="G24">
            <v>20.548387096774196</v>
          </cell>
          <cell r="H24">
            <v>8.1865833333333349</v>
          </cell>
          <cell r="I24">
            <v>18.082580645161293</v>
          </cell>
          <cell r="J24">
            <v>106.61216666666668</v>
          </cell>
          <cell r="K24">
            <v>79.032258064516128</v>
          </cell>
          <cell r="L24">
            <v>0.6120000000000001</v>
          </cell>
          <cell r="M24">
            <v>3.4580645161290327</v>
          </cell>
          <cell r="N24">
            <v>0.2</v>
          </cell>
          <cell r="O24">
            <v>8</v>
          </cell>
          <cell r="P24">
            <v>129.34801666666669</v>
          </cell>
          <cell r="Q24">
            <v>246.58064516129036</v>
          </cell>
          <cell r="R24">
            <v>129.34801666666669</v>
          </cell>
          <cell r="S24">
            <v>216.99096774193552</v>
          </cell>
          <cell r="T24">
            <v>1684.4722333333336</v>
          </cell>
          <cell r="U24">
            <v>948.38709677419354</v>
          </cell>
          <cell r="V24">
            <v>9.6696000000000026</v>
          </cell>
          <cell r="W24">
            <v>41.49677419354839</v>
          </cell>
          <cell r="X24">
            <v>3.16</v>
          </cell>
          <cell r="Y24">
            <v>96</v>
          </cell>
          <cell r="Z24" t="str">
            <v>Auckland1</v>
          </cell>
          <cell r="AA24">
            <v>0</v>
          </cell>
          <cell r="AB24">
            <v>0</v>
          </cell>
          <cell r="AC24">
            <v>0</v>
          </cell>
          <cell r="AD24">
            <v>0</v>
          </cell>
          <cell r="AE24">
            <v>0</v>
          </cell>
        </row>
        <row r="25">
          <cell r="C25" t="str">
            <v>Auckland2</v>
          </cell>
          <cell r="D25">
            <v>15.8</v>
          </cell>
          <cell r="E25">
            <v>12</v>
          </cell>
          <cell r="F25">
            <v>8.3695833333333329</v>
          </cell>
          <cell r="G25">
            <v>20.565217391304348</v>
          </cell>
          <cell r="H25">
            <v>8.3695833333333329</v>
          </cell>
          <cell r="I25">
            <v>18.097391304347827</v>
          </cell>
          <cell r="J25">
            <v>111.17416666666665</v>
          </cell>
          <cell r="K25">
            <v>78.695652173913047</v>
          </cell>
          <cell r="L25">
            <v>0.58399999999999996</v>
          </cell>
          <cell r="M25">
            <v>3.4782608695652177</v>
          </cell>
          <cell r="N25">
            <v>0.19999999999999998</v>
          </cell>
          <cell r="O25">
            <v>8</v>
          </cell>
          <cell r="P25">
            <v>132.23941666666667</v>
          </cell>
          <cell r="Q25">
            <v>246.78260869565219</v>
          </cell>
          <cell r="R25">
            <v>132.23941666666667</v>
          </cell>
          <cell r="S25">
            <v>217.16869565217394</v>
          </cell>
          <cell r="T25">
            <v>1756.5518333333332</v>
          </cell>
          <cell r="U25">
            <v>944.3478260869565</v>
          </cell>
          <cell r="V25">
            <v>9.2271999999999998</v>
          </cell>
          <cell r="W25">
            <v>41.739130434782609</v>
          </cell>
          <cell r="X25">
            <v>3.1599999999999997</v>
          </cell>
          <cell r="Y25">
            <v>96</v>
          </cell>
          <cell r="Z25" t="str">
            <v>Auckland2</v>
          </cell>
          <cell r="AA25">
            <v>0</v>
          </cell>
          <cell r="AB25">
            <v>0</v>
          </cell>
          <cell r="AC25">
            <v>0</v>
          </cell>
          <cell r="AD25">
            <v>0</v>
          </cell>
          <cell r="AE25">
            <v>0</v>
          </cell>
        </row>
        <row r="26">
          <cell r="C26" t="str">
            <v>Auckland3</v>
          </cell>
          <cell r="D26">
            <v>15.8</v>
          </cell>
          <cell r="E26">
            <v>12</v>
          </cell>
          <cell r="F26">
            <v>8.5260000000000016</v>
          </cell>
          <cell r="G26">
            <v>20.6</v>
          </cell>
          <cell r="H26">
            <v>8.5260000000000016</v>
          </cell>
          <cell r="I26">
            <v>18.128</v>
          </cell>
          <cell r="J26">
            <v>111.364</v>
          </cell>
          <cell r="K26">
            <v>78</v>
          </cell>
          <cell r="L26">
            <v>0.61199999999999999</v>
          </cell>
          <cell r="M26">
            <v>3.52</v>
          </cell>
          <cell r="N26">
            <v>0.2</v>
          </cell>
          <cell r="O26">
            <v>8</v>
          </cell>
          <cell r="P26">
            <v>134.71080000000003</v>
          </cell>
          <cell r="Q26">
            <v>247.20000000000002</v>
          </cell>
          <cell r="R26">
            <v>134.71080000000003</v>
          </cell>
          <cell r="S26">
            <v>217.536</v>
          </cell>
          <cell r="T26">
            <v>1759.5512000000001</v>
          </cell>
          <cell r="U26">
            <v>936</v>
          </cell>
          <cell r="V26">
            <v>9.6696000000000009</v>
          </cell>
          <cell r="W26">
            <v>42.24</v>
          </cell>
          <cell r="X26">
            <v>3.16</v>
          </cell>
          <cell r="Y26">
            <v>96</v>
          </cell>
          <cell r="Z26" t="str">
            <v>Auckland3</v>
          </cell>
          <cell r="AA26">
            <v>0</v>
          </cell>
          <cell r="AB26">
            <v>0</v>
          </cell>
          <cell r="AC26">
            <v>0</v>
          </cell>
          <cell r="AD26">
            <v>0</v>
          </cell>
          <cell r="AE26">
            <v>0</v>
          </cell>
        </row>
        <row r="27">
          <cell r="C27" t="str">
            <v>Auckland4</v>
          </cell>
          <cell r="D27">
            <v>15.8</v>
          </cell>
          <cell r="E27">
            <v>12</v>
          </cell>
          <cell r="F27">
            <v>8.4475333333333325</v>
          </cell>
          <cell r="G27">
            <v>20.672131147540984</v>
          </cell>
          <cell r="H27">
            <v>8.4475333333333325</v>
          </cell>
          <cell r="I27">
            <v>18.191475409836066</v>
          </cell>
          <cell r="J27">
            <v>109.76546666666667</v>
          </cell>
          <cell r="K27">
            <v>76.557377049180332</v>
          </cell>
          <cell r="L27">
            <v>0.61899999999999999</v>
          </cell>
          <cell r="M27">
            <v>3.6065573770491803</v>
          </cell>
          <cell r="N27">
            <v>0.19999999999999998</v>
          </cell>
          <cell r="O27">
            <v>8</v>
          </cell>
          <cell r="P27">
            <v>133.47102666666666</v>
          </cell>
          <cell r="Q27">
            <v>248.06557377049182</v>
          </cell>
          <cell r="R27">
            <v>133.47102666666666</v>
          </cell>
          <cell r="S27">
            <v>218.29770491803279</v>
          </cell>
          <cell r="T27">
            <v>1734.2943733333334</v>
          </cell>
          <cell r="U27">
            <v>918.68852459016398</v>
          </cell>
          <cell r="V27">
            <v>9.7802000000000007</v>
          </cell>
          <cell r="W27">
            <v>43.278688524590166</v>
          </cell>
          <cell r="X27">
            <v>3.1599999999999997</v>
          </cell>
          <cell r="Y27">
            <v>96</v>
          </cell>
          <cell r="Z27" t="str">
            <v>Auckland4</v>
          </cell>
          <cell r="AA27">
            <v>0</v>
          </cell>
          <cell r="AB27">
            <v>0</v>
          </cell>
          <cell r="AC27">
            <v>0</v>
          </cell>
          <cell r="AD27">
            <v>0</v>
          </cell>
          <cell r="AE27">
            <v>0</v>
          </cell>
        </row>
        <row r="28">
          <cell r="C28" t="str">
            <v>Auckland5</v>
          </cell>
          <cell r="D28">
            <v>15.8</v>
          </cell>
          <cell r="E28">
            <v>12</v>
          </cell>
          <cell r="F28">
            <v>8.505333333333331</v>
          </cell>
          <cell r="G28">
            <v>20.8</v>
          </cell>
          <cell r="H28">
            <v>8.505333333333331</v>
          </cell>
          <cell r="I28">
            <v>18.304000000000002</v>
          </cell>
          <cell r="J28">
            <v>104.07466666666666</v>
          </cell>
          <cell r="K28">
            <v>74</v>
          </cell>
          <cell r="L28">
            <v>0.70999999999999985</v>
          </cell>
          <cell r="M28">
            <v>3.76</v>
          </cell>
          <cell r="N28">
            <v>0.19999999999999996</v>
          </cell>
          <cell r="O28">
            <v>8</v>
          </cell>
          <cell r="P28">
            <v>134.38426666666663</v>
          </cell>
          <cell r="Q28">
            <v>249.60000000000002</v>
          </cell>
          <cell r="R28">
            <v>134.38426666666663</v>
          </cell>
          <cell r="S28">
            <v>219.64800000000002</v>
          </cell>
          <cell r="T28">
            <v>1644.3797333333332</v>
          </cell>
          <cell r="U28">
            <v>888</v>
          </cell>
          <cell r="V28">
            <v>11.217999999999998</v>
          </cell>
          <cell r="W28">
            <v>45.12</v>
          </cell>
          <cell r="X28">
            <v>3.1599999999999993</v>
          </cell>
          <cell r="Y28">
            <v>96</v>
          </cell>
          <cell r="Z28" t="str">
            <v>Auckland5</v>
          </cell>
          <cell r="AA28">
            <v>0</v>
          </cell>
          <cell r="AB28">
            <v>0</v>
          </cell>
          <cell r="AC28">
            <v>0</v>
          </cell>
          <cell r="AD28">
            <v>0</v>
          </cell>
          <cell r="AE28">
            <v>0</v>
          </cell>
        </row>
        <row r="29">
          <cell r="C29" t="str">
            <v>Auckland7</v>
          </cell>
          <cell r="D29">
            <v>15.8</v>
          </cell>
          <cell r="E29">
            <v>12</v>
          </cell>
          <cell r="F29">
            <v>8.6768666666666689</v>
          </cell>
          <cell r="G29">
            <v>20.2</v>
          </cell>
          <cell r="H29">
            <v>8.6768666666666689</v>
          </cell>
          <cell r="I29">
            <v>17.776</v>
          </cell>
          <cell r="J29">
            <v>117.97613333333334</v>
          </cell>
          <cell r="K29">
            <v>86</v>
          </cell>
          <cell r="L29">
            <v>0.54900000000000015</v>
          </cell>
          <cell r="M29">
            <v>3.04</v>
          </cell>
          <cell r="N29">
            <v>0.2</v>
          </cell>
          <cell r="O29">
            <v>8</v>
          </cell>
          <cell r="P29">
            <v>137.09449333333339</v>
          </cell>
          <cell r="Q29">
            <v>242.39999999999998</v>
          </cell>
          <cell r="R29">
            <v>137.09449333333339</v>
          </cell>
          <cell r="S29">
            <v>213.31200000000001</v>
          </cell>
          <cell r="T29">
            <v>1864.0229066666668</v>
          </cell>
          <cell r="U29">
            <v>1032</v>
          </cell>
          <cell r="V29">
            <v>8.6742000000000026</v>
          </cell>
          <cell r="W29">
            <v>36.480000000000004</v>
          </cell>
          <cell r="X29">
            <v>3.16</v>
          </cell>
          <cell r="Y29">
            <v>96</v>
          </cell>
          <cell r="Z29" t="str">
            <v>Auckland7</v>
          </cell>
          <cell r="AA29">
            <v>0</v>
          </cell>
          <cell r="AB29">
            <v>0</v>
          </cell>
          <cell r="AC29">
            <v>0</v>
          </cell>
          <cell r="AD29">
            <v>0</v>
          </cell>
          <cell r="AE29">
            <v>0</v>
          </cell>
        </row>
        <row r="30">
          <cell r="C30" t="str">
            <v>Auckland9</v>
          </cell>
          <cell r="D30">
            <v>15.8</v>
          </cell>
          <cell r="E30">
            <v>12</v>
          </cell>
          <cell r="F30">
            <v>8.5313666666666688</v>
          </cell>
          <cell r="G30">
            <v>20.569230769230771</v>
          </cell>
          <cell r="H30">
            <v>8.5313666666666688</v>
          </cell>
          <cell r="I30">
            <v>18.100923076923078</v>
          </cell>
          <cell r="J30">
            <v>110.93913333333336</v>
          </cell>
          <cell r="K30">
            <v>78.615384615384613</v>
          </cell>
          <cell r="L30">
            <v>0.61900000000000011</v>
          </cell>
          <cell r="M30">
            <v>3.4830769230769234</v>
          </cell>
          <cell r="N30">
            <v>0.2</v>
          </cell>
          <cell r="O30">
            <v>8</v>
          </cell>
          <cell r="P30">
            <v>134.79559333333339</v>
          </cell>
          <cell r="Q30">
            <v>246.83076923076925</v>
          </cell>
          <cell r="R30">
            <v>134.79559333333339</v>
          </cell>
          <cell r="S30">
            <v>217.21107692307692</v>
          </cell>
          <cell r="T30">
            <v>1752.8383066666672</v>
          </cell>
          <cell r="U30">
            <v>943.38461538461536</v>
          </cell>
          <cell r="V30">
            <v>9.7802000000000024</v>
          </cell>
          <cell r="W30">
            <v>41.796923076923079</v>
          </cell>
          <cell r="X30">
            <v>3.16</v>
          </cell>
          <cell r="Y30">
            <v>96</v>
          </cell>
          <cell r="Z30" t="str">
            <v>Auckland9</v>
          </cell>
          <cell r="AA30">
            <v>0</v>
          </cell>
          <cell r="AB30">
            <v>0</v>
          </cell>
          <cell r="AC30">
            <v>0</v>
          </cell>
          <cell r="AD30">
            <v>0</v>
          </cell>
          <cell r="AE30">
            <v>0</v>
          </cell>
        </row>
        <row r="31">
          <cell r="C31" t="str">
            <v>Christchurch</v>
          </cell>
          <cell r="D31">
            <v>18</v>
          </cell>
          <cell r="E31">
            <v>8</v>
          </cell>
          <cell r="F31">
            <v>5.6855000000000002</v>
          </cell>
          <cell r="G31">
            <v>19</v>
          </cell>
          <cell r="H31">
            <v>5.6855000000000002</v>
          </cell>
          <cell r="I31">
            <v>16.72</v>
          </cell>
          <cell r="J31">
            <v>78.847000000000008</v>
          </cell>
          <cell r="K31">
            <v>110</v>
          </cell>
          <cell r="L31">
            <v>0.51049999999999995</v>
          </cell>
          <cell r="M31">
            <v>1.6</v>
          </cell>
          <cell r="N31">
            <v>0.19999999999999998</v>
          </cell>
          <cell r="O31">
            <v>8</v>
          </cell>
          <cell r="P31">
            <v>102.339</v>
          </cell>
          <cell r="Q31">
            <v>152</v>
          </cell>
          <cell r="R31">
            <v>102.339</v>
          </cell>
          <cell r="S31">
            <v>133.76</v>
          </cell>
          <cell r="T31">
            <v>1419.2460000000001</v>
          </cell>
          <cell r="U31">
            <v>880</v>
          </cell>
          <cell r="V31">
            <v>9.1890000000000001</v>
          </cell>
          <cell r="W31">
            <v>12.8</v>
          </cell>
          <cell r="X31">
            <v>3.5999999999999996</v>
          </cell>
          <cell r="Y31">
            <v>64</v>
          </cell>
          <cell r="Z31" t="str">
            <v>Christchurch</v>
          </cell>
          <cell r="AA31">
            <v>8.9999999999999998E-4</v>
          </cell>
          <cell r="AB31">
            <v>8.0000000000000004E-4</v>
          </cell>
          <cell r="AC31">
            <v>3.0000000000000001E-3</v>
          </cell>
          <cell r="AD31">
            <v>2.0000000000000001E-4</v>
          </cell>
          <cell r="AE31">
            <v>4.0000000000000002E-4</v>
          </cell>
        </row>
        <row r="32">
          <cell r="C32" t="str">
            <v>Timaru</v>
          </cell>
          <cell r="D32">
            <v>15.5</v>
          </cell>
          <cell r="E32">
            <v>8</v>
          </cell>
          <cell r="F32">
            <v>7.5816999999999997</v>
          </cell>
          <cell r="G32">
            <v>19.75</v>
          </cell>
          <cell r="H32">
            <v>7.5816999999999997</v>
          </cell>
          <cell r="I32">
            <v>17.38</v>
          </cell>
          <cell r="J32">
            <v>104.34380000000002</v>
          </cell>
          <cell r="K32">
            <v>95</v>
          </cell>
          <cell r="L32">
            <v>0.52470000000000006</v>
          </cell>
          <cell r="M32">
            <v>2.5</v>
          </cell>
          <cell r="N32">
            <v>0.19980000000000001</v>
          </cell>
          <cell r="O32">
            <v>8</v>
          </cell>
          <cell r="P32">
            <v>117.51634999999999</v>
          </cell>
          <cell r="Q32">
            <v>158</v>
          </cell>
          <cell r="R32">
            <v>117.51634999999999</v>
          </cell>
          <cell r="S32">
            <v>139.04</v>
          </cell>
          <cell r="T32">
            <v>1617.3289000000002</v>
          </cell>
          <cell r="U32">
            <v>760</v>
          </cell>
          <cell r="V32">
            <v>8.1328500000000012</v>
          </cell>
          <cell r="W32">
            <v>20</v>
          </cell>
          <cell r="X32">
            <v>3.0969000000000002</v>
          </cell>
          <cell r="Y32">
            <v>64</v>
          </cell>
          <cell r="Z32" t="str">
            <v>Timaru</v>
          </cell>
          <cell r="AA32">
            <v>0</v>
          </cell>
          <cell r="AB32">
            <v>0</v>
          </cell>
          <cell r="AC32">
            <v>0</v>
          </cell>
          <cell r="AD32">
            <v>0</v>
          </cell>
          <cell r="AE32">
            <v>0</v>
          </cell>
        </row>
        <row r="33">
          <cell r="C33" t="str">
            <v>RuralClimate1</v>
          </cell>
          <cell r="D33">
            <v>18.7</v>
          </cell>
          <cell r="E33">
            <v>12</v>
          </cell>
          <cell r="F33">
            <v>8.4944500000000005</v>
          </cell>
          <cell r="G33">
            <v>20</v>
          </cell>
          <cell r="H33">
            <v>8.4944500000000005</v>
          </cell>
          <cell r="I33">
            <v>17.600000000000001</v>
          </cell>
          <cell r="J33">
            <v>114.6223</v>
          </cell>
          <cell r="K33">
            <v>90</v>
          </cell>
          <cell r="L33">
            <v>0.55869999999999986</v>
          </cell>
          <cell r="M33">
            <v>2.8</v>
          </cell>
          <cell r="N33">
            <v>0.19939999999999997</v>
          </cell>
          <cell r="O33">
            <v>8</v>
          </cell>
          <cell r="P33">
            <v>158.846215</v>
          </cell>
          <cell r="Q33">
            <v>240</v>
          </cell>
          <cell r="R33">
            <v>158.846215</v>
          </cell>
          <cell r="S33">
            <v>211.20000000000002</v>
          </cell>
          <cell r="T33">
            <v>2143.4370099999996</v>
          </cell>
          <cell r="U33">
            <v>1080</v>
          </cell>
          <cell r="V33">
            <v>10.447689999999998</v>
          </cell>
          <cell r="W33">
            <v>33.599999999999994</v>
          </cell>
          <cell r="X33">
            <v>3.7287799999999991</v>
          </cell>
          <cell r="Y33">
            <v>96</v>
          </cell>
          <cell r="Z33" t="str">
            <v>RuralClimate1</v>
          </cell>
          <cell r="AA33">
            <v>15.478861087144091</v>
          </cell>
          <cell r="AB33">
            <v>15.393727351164799</v>
          </cell>
          <cell r="AC33">
            <v>81.264020707506475</v>
          </cell>
          <cell r="AD33">
            <v>5.8045729076790336</v>
          </cell>
          <cell r="AE33">
            <v>0.9674288179465057</v>
          </cell>
        </row>
        <row r="34">
          <cell r="C34" t="str">
            <v>UrbanClimate1</v>
          </cell>
          <cell r="D34">
            <v>15.8</v>
          </cell>
          <cell r="E34">
            <v>12</v>
          </cell>
          <cell r="F34">
            <v>8.1539166666666674</v>
          </cell>
          <cell r="G34">
            <v>20</v>
          </cell>
          <cell r="H34">
            <v>8.1539166666666674</v>
          </cell>
          <cell r="I34">
            <v>17.600000000000001</v>
          </cell>
          <cell r="J34">
            <v>106.15483333333334</v>
          </cell>
          <cell r="K34">
            <v>90</v>
          </cell>
          <cell r="L34">
            <v>0.60033333333333339</v>
          </cell>
          <cell r="M34">
            <v>2.8</v>
          </cell>
          <cell r="N34">
            <v>0.19533333333333336</v>
          </cell>
          <cell r="O34">
            <v>8</v>
          </cell>
          <cell r="P34">
            <v>128.83188333333334</v>
          </cell>
          <cell r="Q34">
            <v>240</v>
          </cell>
          <cell r="R34">
            <v>128.83188333333334</v>
          </cell>
          <cell r="S34">
            <v>211.20000000000002</v>
          </cell>
          <cell r="T34">
            <v>1677.246366666667</v>
          </cell>
          <cell r="U34">
            <v>1080</v>
          </cell>
          <cell r="V34">
            <v>9.4852666666666678</v>
          </cell>
          <cell r="W34">
            <v>33.599999999999994</v>
          </cell>
          <cell r="X34">
            <v>3.0862666666666674</v>
          </cell>
          <cell r="Y34">
            <v>96</v>
          </cell>
          <cell r="Z34" t="str">
            <v>UrbanClimate1</v>
          </cell>
          <cell r="AA34">
            <v>1.6556968235149834</v>
          </cell>
          <cell r="AB34">
            <v>1.6465904909856508</v>
          </cell>
          <cell r="AC34">
            <v>8.6924083234536624</v>
          </cell>
          <cell r="AD34">
            <v>0.62088630881811868</v>
          </cell>
          <cell r="AE34">
            <v>0.10348105146968645</v>
          </cell>
        </row>
        <row r="35">
          <cell r="C35" t="str">
            <v>UrbanNI</v>
          </cell>
          <cell r="D35">
            <v>19.3</v>
          </cell>
          <cell r="E35">
            <v>12</v>
          </cell>
          <cell r="F35">
            <v>7.0306000000000006</v>
          </cell>
          <cell r="G35">
            <v>20</v>
          </cell>
          <cell r="H35">
            <v>7.0306000000000006</v>
          </cell>
          <cell r="I35">
            <v>17.600000000000001</v>
          </cell>
          <cell r="J35">
            <v>96.228400000000008</v>
          </cell>
          <cell r="K35">
            <v>90</v>
          </cell>
          <cell r="L35">
            <v>0.52980000000000005</v>
          </cell>
          <cell r="M35">
            <v>2.8</v>
          </cell>
          <cell r="N35">
            <v>0.19960000000000003</v>
          </cell>
          <cell r="O35">
            <v>8</v>
          </cell>
          <cell r="P35">
            <v>135.69058000000001</v>
          </cell>
          <cell r="Q35">
            <v>240</v>
          </cell>
          <cell r="R35">
            <v>135.69058000000001</v>
          </cell>
          <cell r="S35">
            <v>211.20000000000002</v>
          </cell>
          <cell r="T35">
            <v>1857.2081200000002</v>
          </cell>
          <cell r="U35">
            <v>1080</v>
          </cell>
          <cell r="V35">
            <v>10.225140000000001</v>
          </cell>
          <cell r="W35">
            <v>33.599999999999994</v>
          </cell>
          <cell r="X35">
            <v>3.8522800000000008</v>
          </cell>
          <cell r="Y35">
            <v>96</v>
          </cell>
          <cell r="Z35" t="str">
            <v>UrbanNI</v>
          </cell>
          <cell r="AA35">
            <v>1.6556968235149834</v>
          </cell>
          <cell r="AB35">
            <v>1.6465904909856508</v>
          </cell>
          <cell r="AC35">
            <v>8.6924083234536624</v>
          </cell>
          <cell r="AD35">
            <v>0.62088630881811868</v>
          </cell>
          <cell r="AE35">
            <v>0.10348105146968645</v>
          </cell>
        </row>
        <row r="36">
          <cell r="C36" t="str">
            <v>RuralNI</v>
          </cell>
          <cell r="D36">
            <v>25.7</v>
          </cell>
          <cell r="E36">
            <v>12</v>
          </cell>
          <cell r="F36">
            <v>7.9544999999999995</v>
          </cell>
          <cell r="G36">
            <v>20</v>
          </cell>
          <cell r="H36">
            <v>7.9544999999999995</v>
          </cell>
          <cell r="I36">
            <v>17.600000000000001</v>
          </cell>
          <cell r="J36">
            <v>106.86299999999999</v>
          </cell>
          <cell r="K36">
            <v>90</v>
          </cell>
          <cell r="L36">
            <v>0.52499999999999991</v>
          </cell>
          <cell r="M36">
            <v>2.8</v>
          </cell>
          <cell r="N36">
            <v>0.18479999999999999</v>
          </cell>
          <cell r="O36">
            <v>8</v>
          </cell>
          <cell r="P36">
            <v>204.43064999999999</v>
          </cell>
          <cell r="Q36">
            <v>240</v>
          </cell>
          <cell r="R36">
            <v>204.43064999999999</v>
          </cell>
          <cell r="S36">
            <v>211.20000000000002</v>
          </cell>
          <cell r="T36">
            <v>2746.3790999999997</v>
          </cell>
          <cell r="U36">
            <v>1080</v>
          </cell>
          <cell r="V36">
            <v>13.492499999999998</v>
          </cell>
          <cell r="W36">
            <v>33.599999999999994</v>
          </cell>
          <cell r="X36">
            <v>4.7493599999999994</v>
          </cell>
          <cell r="Y36">
            <v>96</v>
          </cell>
          <cell r="Z36" t="str">
            <v>RuralNI</v>
          </cell>
          <cell r="AA36">
            <v>27.568625945406382</v>
          </cell>
          <cell r="AB36">
            <v>27.416998502706647</v>
          </cell>
          <cell r="AC36">
            <v>144.73528621338349</v>
          </cell>
          <cell r="AD36">
            <v>10.338234729527391</v>
          </cell>
          <cell r="AE36">
            <v>1.7230391215878986</v>
          </cell>
        </row>
        <row r="37">
          <cell r="C37" t="str">
            <v>RuralNIClimate3</v>
          </cell>
          <cell r="D37">
            <v>25.7</v>
          </cell>
          <cell r="E37">
            <v>12</v>
          </cell>
          <cell r="F37">
            <v>7.9544999999999995</v>
          </cell>
          <cell r="G37">
            <v>20</v>
          </cell>
          <cell r="H37">
            <v>7.9544999999999995</v>
          </cell>
          <cell r="I37">
            <v>17.600000000000001</v>
          </cell>
          <cell r="J37">
            <v>106.86299999999999</v>
          </cell>
          <cell r="K37">
            <v>90</v>
          </cell>
          <cell r="L37">
            <v>0.52499999999999991</v>
          </cell>
          <cell r="M37">
            <v>2.8</v>
          </cell>
          <cell r="N37">
            <v>0.18479999999999999</v>
          </cell>
          <cell r="O37">
            <v>8</v>
          </cell>
          <cell r="P37">
            <v>204.43064999999999</v>
          </cell>
          <cell r="Q37">
            <v>240</v>
          </cell>
          <cell r="R37">
            <v>204.43064999999999</v>
          </cell>
          <cell r="S37">
            <v>211.20000000000002</v>
          </cell>
          <cell r="T37">
            <v>2746.3790999999997</v>
          </cell>
          <cell r="U37">
            <v>1080</v>
          </cell>
          <cell r="V37">
            <v>13.492499999999998</v>
          </cell>
          <cell r="W37">
            <v>33.599999999999994</v>
          </cell>
          <cell r="X37">
            <v>4.7493599999999994</v>
          </cell>
          <cell r="Y37">
            <v>96</v>
          </cell>
          <cell r="Z37" t="str">
            <v>RuralNIClimate3</v>
          </cell>
          <cell r="AA37">
            <v>27.568625945406382</v>
          </cell>
          <cell r="AB37">
            <v>27.416998502706647</v>
          </cell>
          <cell r="AC37">
            <v>144.73528621338349</v>
          </cell>
          <cell r="AD37">
            <v>10.338234729527391</v>
          </cell>
          <cell r="AE37">
            <v>1.7230391215878986</v>
          </cell>
        </row>
        <row r="38">
          <cell r="C38" t="str">
            <v>UrbanNIClimate3</v>
          </cell>
          <cell r="D38">
            <v>19.719070772555376</v>
          </cell>
          <cell r="E38">
            <v>12</v>
          </cell>
          <cell r="F38">
            <v>7.4246575342465748</v>
          </cell>
          <cell r="G38">
            <v>20</v>
          </cell>
          <cell r="H38">
            <v>7.4246575342465748</v>
          </cell>
          <cell r="I38">
            <v>17.600000000000001</v>
          </cell>
          <cell r="J38">
            <v>79.410958904109577</v>
          </cell>
          <cell r="K38">
            <v>90</v>
          </cell>
          <cell r="L38">
            <v>0.53424657534246567</v>
          </cell>
          <cell r="M38">
            <v>2.8</v>
          </cell>
          <cell r="N38">
            <v>0.20547945205479451</v>
          </cell>
          <cell r="O38">
            <v>8</v>
          </cell>
          <cell r="P38">
            <v>146.40734737979471</v>
          </cell>
          <cell r="Q38">
            <v>240</v>
          </cell>
          <cell r="R38">
            <v>146.40734737979471</v>
          </cell>
          <cell r="S38">
            <v>211.20000000000002</v>
          </cell>
          <cell r="T38">
            <v>1565.9103187466233</v>
          </cell>
          <cell r="U38">
            <v>1080</v>
          </cell>
          <cell r="V38">
            <v>10.534846029173419</v>
          </cell>
          <cell r="W38">
            <v>33.599999999999994</v>
          </cell>
          <cell r="X38">
            <v>4.0518638573743919</v>
          </cell>
          <cell r="Y38">
            <v>96</v>
          </cell>
          <cell r="Z38" t="str">
            <v>UrbanNIClimate3</v>
          </cell>
          <cell r="AA38">
            <v>1.6556968235149834</v>
          </cell>
          <cell r="AB38">
            <v>1.6465904909856508</v>
          </cell>
          <cell r="AC38">
            <v>8.6924083234536624</v>
          </cell>
          <cell r="AD38">
            <v>0.62088630881811868</v>
          </cell>
          <cell r="AE38">
            <v>0.10348105146968645</v>
          </cell>
        </row>
        <row r="39">
          <cell r="C39" t="str">
            <v>RuralUpperSouth</v>
          </cell>
          <cell r="D39">
            <v>23</v>
          </cell>
          <cell r="E39">
            <v>8</v>
          </cell>
          <cell r="F39">
            <v>8.1624999999999996</v>
          </cell>
          <cell r="G39">
            <v>20</v>
          </cell>
          <cell r="H39">
            <v>8.1624999999999996</v>
          </cell>
          <cell r="I39">
            <v>17.600000000000001</v>
          </cell>
          <cell r="J39">
            <v>113.17499999999998</v>
          </cell>
          <cell r="K39">
            <v>90</v>
          </cell>
          <cell r="L39">
            <v>0.49089999999999995</v>
          </cell>
          <cell r="M39">
            <v>2.8</v>
          </cell>
          <cell r="N39">
            <v>0.19019999999999998</v>
          </cell>
          <cell r="O39">
            <v>8</v>
          </cell>
          <cell r="P39">
            <v>187.73749999999998</v>
          </cell>
          <cell r="Q39">
            <v>160</v>
          </cell>
          <cell r="R39">
            <v>187.73749999999998</v>
          </cell>
          <cell r="S39">
            <v>140.80000000000001</v>
          </cell>
          <cell r="T39">
            <v>2603.0249999999996</v>
          </cell>
          <cell r="U39">
            <v>720</v>
          </cell>
          <cell r="V39">
            <v>11.290699999999999</v>
          </cell>
          <cell r="W39">
            <v>22.4</v>
          </cell>
          <cell r="X39">
            <v>4.3745999999999992</v>
          </cell>
          <cell r="Y39">
            <v>64</v>
          </cell>
          <cell r="Z39" t="str">
            <v>RuralUpperSouth</v>
          </cell>
          <cell r="AA39">
            <v>13.192562582168442</v>
          </cell>
          <cell r="AB39">
            <v>13.120003487966514</v>
          </cell>
          <cell r="AC39">
            <v>69.260953556384322</v>
          </cell>
          <cell r="AD39">
            <v>4.9472109683131666</v>
          </cell>
          <cell r="AE39">
            <v>0.82453516138552763</v>
          </cell>
        </row>
        <row r="40">
          <cell r="C40" t="str">
            <v>UrbanUpperSouth</v>
          </cell>
          <cell r="D40">
            <v>16.782546152001917</v>
          </cell>
          <cell r="E40">
            <v>8</v>
          </cell>
          <cell r="F40">
            <v>8.6571428571428584</v>
          </cell>
          <cell r="G40">
            <v>20</v>
          </cell>
          <cell r="H40">
            <v>8.6571428571428584</v>
          </cell>
          <cell r="I40">
            <v>17.600000000000001</v>
          </cell>
          <cell r="J40">
            <v>86.51428571428572</v>
          </cell>
          <cell r="K40">
            <v>90</v>
          </cell>
          <cell r="L40">
            <v>0.52857142857142858</v>
          </cell>
          <cell r="M40">
            <v>2.8</v>
          </cell>
          <cell r="N40">
            <v>0.20000000000000004</v>
          </cell>
          <cell r="O40">
            <v>8</v>
          </cell>
          <cell r="P40">
            <v>145.28889954447376</v>
          </cell>
          <cell r="Q40">
            <v>160</v>
          </cell>
          <cell r="R40">
            <v>145.28889954447376</v>
          </cell>
          <cell r="S40">
            <v>140.80000000000001</v>
          </cell>
          <cell r="T40">
            <v>1451.9299928074802</v>
          </cell>
          <cell r="U40">
            <v>720</v>
          </cell>
          <cell r="V40">
            <v>8.8707743946295849</v>
          </cell>
          <cell r="W40">
            <v>22.4</v>
          </cell>
          <cell r="X40">
            <v>3.3565092304003841</v>
          </cell>
          <cell r="Y40">
            <v>64</v>
          </cell>
          <cell r="Z40" t="str">
            <v>UrbanUpperSouth</v>
          </cell>
          <cell r="AA40">
            <v>3.28</v>
          </cell>
          <cell r="AB40">
            <v>3.07</v>
          </cell>
          <cell r="AC40">
            <v>11</v>
          </cell>
          <cell r="AD40">
            <v>0.79</v>
          </cell>
          <cell r="AE40">
            <v>0.13</v>
          </cell>
        </row>
        <row r="41">
          <cell r="C41" t="str">
            <v>RuralWestCoast</v>
          </cell>
          <cell r="D41">
            <v>23</v>
          </cell>
          <cell r="E41">
            <v>16.981132075471699</v>
          </cell>
          <cell r="F41">
            <v>8.1624999999999996</v>
          </cell>
          <cell r="G41">
            <v>19.139999999999997</v>
          </cell>
          <cell r="H41">
            <v>8.1624999999999996</v>
          </cell>
          <cell r="I41">
            <v>16.843199999999996</v>
          </cell>
          <cell r="J41">
            <v>113.17499999999998</v>
          </cell>
          <cell r="K41">
            <v>107.2</v>
          </cell>
          <cell r="L41">
            <v>0.49089999999999995</v>
          </cell>
          <cell r="M41">
            <v>1.768</v>
          </cell>
          <cell r="N41">
            <v>0.19019999999999998</v>
          </cell>
          <cell r="O41">
            <v>8</v>
          </cell>
          <cell r="P41">
            <v>187.73749999999998</v>
          </cell>
          <cell r="Q41">
            <v>325.01886792452825</v>
          </cell>
          <cell r="R41">
            <v>187.73749999999998</v>
          </cell>
          <cell r="S41">
            <v>286.01660377358485</v>
          </cell>
          <cell r="T41">
            <v>2603.0249999999996</v>
          </cell>
          <cell r="U41">
            <v>1820.3773584905662</v>
          </cell>
          <cell r="V41">
            <v>11.290699999999999</v>
          </cell>
          <cell r="W41">
            <v>30.022641509433964</v>
          </cell>
          <cell r="X41">
            <v>4.3745999999999992</v>
          </cell>
          <cell r="Y41">
            <v>135.84905660377359</v>
          </cell>
          <cell r="Z41" t="str">
            <v>RuralWestCoast</v>
          </cell>
          <cell r="AA41">
            <v>13.192562582168442</v>
          </cell>
          <cell r="AB41">
            <v>13.120003487966514</v>
          </cell>
          <cell r="AC41">
            <v>69.260953556384322</v>
          </cell>
          <cell r="AD41">
            <v>4.9472109683131666</v>
          </cell>
          <cell r="AE41">
            <v>0.82453516138552763</v>
          </cell>
        </row>
        <row r="42">
          <cell r="C42" t="str">
            <v>UrbanWestCoast</v>
          </cell>
          <cell r="D42">
            <v>18.103448275862071</v>
          </cell>
          <cell r="E42">
            <v>16.981132075471699</v>
          </cell>
          <cell r="F42">
            <v>9.9999999999999982</v>
          </cell>
          <cell r="G42">
            <v>19.139999999999997</v>
          </cell>
          <cell r="H42">
            <v>9.9999999999999982</v>
          </cell>
          <cell r="I42">
            <v>16.843199999999996</v>
          </cell>
          <cell r="J42">
            <v>112.14285714285714</v>
          </cell>
          <cell r="K42">
            <v>107.2</v>
          </cell>
          <cell r="L42">
            <v>0.47619047619047611</v>
          </cell>
          <cell r="M42">
            <v>1.768</v>
          </cell>
          <cell r="N42">
            <v>0.19047619047619049</v>
          </cell>
          <cell r="O42">
            <v>8</v>
          </cell>
          <cell r="P42">
            <v>181.03448275862067</v>
          </cell>
          <cell r="Q42">
            <v>325.01886792452825</v>
          </cell>
          <cell r="R42">
            <v>181.03448275862067</v>
          </cell>
          <cell r="S42">
            <v>286.01660377358485</v>
          </cell>
          <cell r="T42">
            <v>2030.1724137931037</v>
          </cell>
          <cell r="U42">
            <v>1820.3773584905662</v>
          </cell>
          <cell r="V42">
            <v>8.6206896551724128</v>
          </cell>
          <cell r="W42">
            <v>30.022641509433964</v>
          </cell>
          <cell r="X42">
            <v>3.4482758620689662</v>
          </cell>
          <cell r="Y42">
            <v>135.84905660377359</v>
          </cell>
          <cell r="Z42" t="str">
            <v>UrbanWestCoast</v>
          </cell>
          <cell r="AA42">
            <v>2E-3</v>
          </cell>
          <cell r="AB42">
            <v>2E-3</v>
          </cell>
          <cell r="AC42">
            <v>7.0000000000000001E-3</v>
          </cell>
          <cell r="AD42">
            <v>5.0000000000000001E-4</v>
          </cell>
          <cell r="AE42">
            <v>0</v>
          </cell>
        </row>
        <row r="43">
          <cell r="C43" t="str">
            <v>UrbanCanterbury</v>
          </cell>
          <cell r="D43">
            <v>21.4</v>
          </cell>
          <cell r="E43">
            <v>8</v>
          </cell>
          <cell r="F43">
            <v>6.0464999999999991</v>
          </cell>
          <cell r="G43">
            <v>20</v>
          </cell>
          <cell r="H43">
            <v>6.0464999999999991</v>
          </cell>
          <cell r="I43">
            <v>17.600000000000001</v>
          </cell>
          <cell r="J43">
            <v>83.150999999999982</v>
          </cell>
          <cell r="K43">
            <v>90</v>
          </cell>
          <cell r="L43">
            <v>0.51249999999999996</v>
          </cell>
          <cell r="M43">
            <v>2.8</v>
          </cell>
          <cell r="N43">
            <v>0.19660000000000002</v>
          </cell>
          <cell r="O43">
            <v>8</v>
          </cell>
          <cell r="P43">
            <v>129.39509999999999</v>
          </cell>
          <cell r="Q43">
            <v>160</v>
          </cell>
          <cell r="R43">
            <v>129.39509999999999</v>
          </cell>
          <cell r="S43">
            <v>140.80000000000001</v>
          </cell>
          <cell r="T43">
            <v>1779.4313999999995</v>
          </cell>
          <cell r="U43">
            <v>720</v>
          </cell>
          <cell r="V43">
            <v>10.967499999999998</v>
          </cell>
          <cell r="W43">
            <v>22.4</v>
          </cell>
          <cell r="X43">
            <v>4.2072400000000005</v>
          </cell>
          <cell r="Y43">
            <v>64</v>
          </cell>
          <cell r="Z43" t="str">
            <v>UrbanCanterbury</v>
          </cell>
          <cell r="AA43">
            <v>4.3750000000000009</v>
          </cell>
          <cell r="AB43">
            <v>4.3509375000000006</v>
          </cell>
          <cell r="AC43">
            <v>22.968750000000004</v>
          </cell>
          <cell r="AD43">
            <v>1.6406250000000002</v>
          </cell>
          <cell r="AE43">
            <v>0.2734375</v>
          </cell>
        </row>
        <row r="44">
          <cell r="C44" t="str">
            <v>RuralSI</v>
          </cell>
          <cell r="D44">
            <v>23</v>
          </cell>
          <cell r="E44">
            <v>8</v>
          </cell>
          <cell r="F44">
            <v>8.1624999999999996</v>
          </cell>
          <cell r="G44">
            <v>20</v>
          </cell>
          <cell r="H44">
            <v>8.1624999999999996</v>
          </cell>
          <cell r="I44">
            <v>17.600000000000001</v>
          </cell>
          <cell r="J44">
            <v>113.17499999999998</v>
          </cell>
          <cell r="K44">
            <v>90</v>
          </cell>
          <cell r="L44">
            <v>0.49089999999999995</v>
          </cell>
          <cell r="M44">
            <v>2.8</v>
          </cell>
          <cell r="N44">
            <v>0.19019999999999998</v>
          </cell>
          <cell r="O44">
            <v>8</v>
          </cell>
          <cell r="P44">
            <v>187.73749999999998</v>
          </cell>
          <cell r="Q44">
            <v>160</v>
          </cell>
          <cell r="R44">
            <v>187.73749999999998</v>
          </cell>
          <cell r="S44">
            <v>140.80000000000001</v>
          </cell>
          <cell r="T44">
            <v>2603.0249999999996</v>
          </cell>
          <cell r="U44">
            <v>720</v>
          </cell>
          <cell r="V44">
            <v>11.290699999999999</v>
          </cell>
          <cell r="W44">
            <v>22.4</v>
          </cell>
          <cell r="X44">
            <v>4.3745999999999992</v>
          </cell>
          <cell r="Y44">
            <v>64</v>
          </cell>
          <cell r="Z44" t="str">
            <v>RuralSI</v>
          </cell>
          <cell r="AA44">
            <v>13.192562582168442</v>
          </cell>
          <cell r="AB44">
            <v>13.120003487966514</v>
          </cell>
          <cell r="AC44">
            <v>69.260953556384322</v>
          </cell>
          <cell r="AD44">
            <v>4.9472109683131666</v>
          </cell>
          <cell r="AE44">
            <v>0.82453516138552763</v>
          </cell>
        </row>
        <row r="45">
          <cell r="C45" t="str">
            <v>UrbanOtago</v>
          </cell>
          <cell r="D45">
            <v>20.5</v>
          </cell>
          <cell r="E45">
            <v>17.89473684210526</v>
          </cell>
          <cell r="F45">
            <v>7.1429999999999989</v>
          </cell>
          <cell r="G45">
            <v>19.22</v>
          </cell>
          <cell r="H45">
            <v>7.1429999999999989</v>
          </cell>
          <cell r="I45">
            <v>16.913599999999999</v>
          </cell>
          <cell r="J45">
            <v>96.501999999999981</v>
          </cell>
          <cell r="K45">
            <v>105.60000000000001</v>
          </cell>
          <cell r="L45">
            <v>0.53900000000000003</v>
          </cell>
          <cell r="M45">
            <v>1.8640000000000001</v>
          </cell>
          <cell r="N45">
            <v>0.19600000000000001</v>
          </cell>
          <cell r="O45">
            <v>8</v>
          </cell>
          <cell r="P45">
            <v>146.43149999999997</v>
          </cell>
          <cell r="Q45">
            <v>343.93684210526305</v>
          </cell>
          <cell r="R45">
            <v>146.43149999999997</v>
          </cell>
          <cell r="S45">
            <v>302.6644210526315</v>
          </cell>
          <cell r="T45">
            <v>1978.2909999999997</v>
          </cell>
          <cell r="U45">
            <v>1889.6842105263156</v>
          </cell>
          <cell r="V45">
            <v>11.0495</v>
          </cell>
          <cell r="W45">
            <v>33.355789473684204</v>
          </cell>
          <cell r="X45">
            <v>4.0179999999999998</v>
          </cell>
          <cell r="Y45">
            <v>143.15789473684208</v>
          </cell>
          <cell r="Z45" t="str">
            <v>UrbanOtago</v>
          </cell>
          <cell r="AA45">
            <v>4.9842689186951485</v>
          </cell>
          <cell r="AB45">
            <v>4.9568554396423243</v>
          </cell>
          <cell r="AC45">
            <v>26.167411823149525</v>
          </cell>
          <cell r="AD45">
            <v>1.8691008445106805</v>
          </cell>
          <cell r="AE45">
            <v>0.31151680741844673</v>
          </cell>
        </row>
        <row r="46">
          <cell r="C46" t="str">
            <v>Otago1</v>
          </cell>
          <cell r="D46">
            <v>22.1</v>
          </cell>
          <cell r="E46">
            <v>17.89473684210526</v>
          </cell>
          <cell r="F46">
            <v>5.9686000000000003</v>
          </cell>
          <cell r="G46">
            <v>19.22</v>
          </cell>
          <cell r="H46">
            <v>5.9686000000000003</v>
          </cell>
          <cell r="I46">
            <v>16.913599999999999</v>
          </cell>
          <cell r="J46">
            <v>81.560400000000001</v>
          </cell>
          <cell r="K46">
            <v>105.60000000000001</v>
          </cell>
          <cell r="L46">
            <v>0.51500000000000001</v>
          </cell>
          <cell r="M46">
            <v>1.8640000000000001</v>
          </cell>
          <cell r="N46">
            <v>0.1948</v>
          </cell>
          <cell r="O46">
            <v>8</v>
          </cell>
          <cell r="P46">
            <v>131.90606000000002</v>
          </cell>
          <cell r="Q46">
            <v>343.93684210526305</v>
          </cell>
          <cell r="R46">
            <v>131.90606000000002</v>
          </cell>
          <cell r="S46">
            <v>302.6644210526315</v>
          </cell>
          <cell r="T46">
            <v>1802.4848400000001</v>
          </cell>
          <cell r="U46">
            <v>1889.6842105263156</v>
          </cell>
          <cell r="V46">
            <v>11.381500000000001</v>
          </cell>
          <cell r="W46">
            <v>33.355789473684204</v>
          </cell>
          <cell r="X46">
            <v>4.3050800000000002</v>
          </cell>
          <cell r="Y46">
            <v>143.15789473684208</v>
          </cell>
          <cell r="Z46" t="str">
            <v>Otago1</v>
          </cell>
          <cell r="AA46">
            <v>3.7517564402810302</v>
          </cell>
          <cell r="AB46">
            <v>3.7311217798594845</v>
          </cell>
          <cell r="AC46">
            <v>19.696721311475411</v>
          </cell>
          <cell r="AD46">
            <v>1.4069086651053864</v>
          </cell>
          <cell r="AE46">
            <v>0.23448477751756441</v>
          </cell>
        </row>
        <row r="47">
          <cell r="C47" t="str">
            <v>UrbanSouthland</v>
          </cell>
          <cell r="D47">
            <v>16.410614525139664</v>
          </cell>
          <cell r="E47">
            <v>17.89473684210526</v>
          </cell>
          <cell r="F47">
            <v>10.638297872340425</v>
          </cell>
          <cell r="G47">
            <v>19.100000000000001</v>
          </cell>
          <cell r="H47">
            <v>10.638297872340425</v>
          </cell>
          <cell r="I47">
            <v>16.808</v>
          </cell>
          <cell r="J47">
            <v>106.51063829787235</v>
          </cell>
          <cell r="K47">
            <v>108</v>
          </cell>
          <cell r="L47">
            <v>0.55319148936170215</v>
          </cell>
          <cell r="M47">
            <v>1.72</v>
          </cell>
          <cell r="N47">
            <v>0.21276595744680851</v>
          </cell>
          <cell r="O47">
            <v>8</v>
          </cell>
          <cell r="P47">
            <v>174.58100558659217</v>
          </cell>
          <cell r="Q47">
            <v>341.78947368421052</v>
          </cell>
          <cell r="R47">
            <v>174.58100558659217</v>
          </cell>
          <cell r="S47">
            <v>300.7747368421052</v>
          </cell>
          <cell r="T47">
            <v>1747.9050279329608</v>
          </cell>
          <cell r="U47">
            <v>1932.6315789473681</v>
          </cell>
          <cell r="V47">
            <v>9.078212290502794</v>
          </cell>
          <cell r="W47">
            <v>30.778947368421047</v>
          </cell>
          <cell r="X47">
            <v>3.4916201117318435</v>
          </cell>
          <cell r="Y47">
            <v>143.15789473684208</v>
          </cell>
          <cell r="Z47" t="str">
            <v>UrbanSouthland</v>
          </cell>
          <cell r="AA47">
            <v>3.49</v>
          </cell>
          <cell r="AB47">
            <v>3.27</v>
          </cell>
          <cell r="AC47">
            <v>11.74</v>
          </cell>
          <cell r="AD47">
            <v>0.84</v>
          </cell>
          <cell r="AE47">
            <v>0.14000000000000001</v>
          </cell>
        </row>
        <row r="52">
          <cell r="D52">
            <v>1</v>
          </cell>
        </row>
        <row r="58">
          <cell r="P58">
            <v>4.6899999999999997E-2</v>
          </cell>
        </row>
        <row r="59">
          <cell r="P59">
            <v>4.48E-2</v>
          </cell>
        </row>
        <row r="67">
          <cell r="D67">
            <v>5.5E-2</v>
          </cell>
        </row>
        <row r="68">
          <cell r="D68">
            <v>0.75</v>
          </cell>
        </row>
        <row r="69">
          <cell r="D69">
            <v>0.5</v>
          </cell>
        </row>
        <row r="70">
          <cell r="D70">
            <v>0.5</v>
          </cell>
        </row>
      </sheetData>
      <sheetData sheetId="13">
        <row r="22">
          <cell r="C22">
            <v>177</v>
          </cell>
          <cell r="E22">
            <v>30</v>
          </cell>
          <cell r="F22">
            <v>1.9</v>
          </cell>
          <cell r="G22">
            <v>1.8</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s - LDVs Equations"/>
      <sheetName val="PCs"/>
      <sheetName val="LDVs"/>
      <sheetName val="HDV - BUS Equations"/>
      <sheetName val="HDVs - BUS"/>
    </sheetNames>
    <sheetDataSet>
      <sheetData sheetId="0">
        <row r="2">
          <cell r="A2" t="str">
            <v>Equation 1</v>
          </cell>
          <cell r="B2" t="str">
            <v xml:space="preserve"> y = ((Alpha + Gamma * Speed + Epsilon * Speed ^ 2 + Zita / Speed) / (1 + Beta * Speed + Delta * Speed ^ 2)) * (1- RF)</v>
          </cell>
        </row>
        <row r="3">
          <cell r="A3" t="str">
            <v>Equation 2</v>
          </cell>
          <cell r="B3" t="str">
            <v xml:space="preserve"> y = ((Alpha * Speed ^ 2) + (Beta * Speed) + Gamma + (Delta * Log(Speed)) + (Epsilon * Exp(Zita * Speed)) +(Ita * (Speed ^ Thita))) * (1 - RF)</v>
          </cell>
        </row>
        <row r="4">
          <cell r="A4" t="str">
            <v>Equation 3</v>
          </cell>
          <cell r="B4" t="str">
            <v xml:space="preserve"> y = (Alpha + Beta * (1 + Exp(- (Speed + Gamma) / Delta ))^(-1) ) * (1- RF)</v>
          </cell>
        </row>
        <row r="5">
          <cell r="A5" t="str">
            <v>Equation 4</v>
          </cell>
          <cell r="B5" t="str">
            <v xml:space="preserve"> y = (Alpha * Speed ^(Beta) ) * (1- RF)</v>
          </cell>
        </row>
        <row r="6">
          <cell r="A6" t="str">
            <v>Equation 5</v>
          </cell>
          <cell r="B6" t="str">
            <v xml:space="preserve"> y = (((Alpha * Speed ^ 2) + (Beta * Speed) + Gamma + (Delta * Log(Speed)) + (Epsilon * Exp(Zita * Speed)) +(Ita * (Speed ^ Thita))) * (1 - RF))/1000</v>
          </cell>
        </row>
        <row r="7">
          <cell r="A7" t="str">
            <v>Equation 6</v>
          </cell>
          <cell r="B7" t="str">
            <v xml:space="preserve"> y = ((Alpha + (Beta / (1 + Exp((((-1) * Gamma) + (Delta * Log(Speed))) + (Epsilon * Speed)))))) * (1 - RF)</v>
          </cell>
        </row>
        <row r="8">
          <cell r="A8" t="str">
            <v>Equation 7</v>
          </cell>
          <cell r="B8" t="str">
            <v xml:space="preserve"> y = (((((Alpha * (Speed ^ 3)) + (Beta * (Speed ^ 2))) + (Gamma * Speed)) + Delta))* (1 - RF)</v>
          </cell>
        </row>
        <row r="9">
          <cell r="A9" t="str">
            <v>Equation 8</v>
          </cell>
          <cell r="B9" t="str">
            <v xml:space="preserve"> y = (((Alpha * (Beta ^ Speed)) * (Speed ^ Gamma))) * (1 - RF)</v>
          </cell>
        </row>
        <row r="10">
          <cell r="A10" t="str">
            <v>Equation 9</v>
          </cell>
          <cell r="B10" t="str">
            <v xml:space="preserve"> y = (((Alpha * (Speed ^ Beta)) + (Gamma * (Speed ^ Delta)))) * (1 - RF)</v>
          </cell>
        </row>
        <row r="11">
          <cell r="A11" t="str">
            <v>Equation 10</v>
          </cell>
          <cell r="B11" t="str">
            <v xml:space="preserve"> y = ((1 / (Alpha + (Beta * (Speed ^ Gamma))))) * (1 - RF)</v>
          </cell>
        </row>
        <row r="12">
          <cell r="A12" t="str">
            <v>Equation 11</v>
          </cell>
          <cell r="B12" t="str">
            <v xml:space="preserve"> y = (((Alpha + (Beta * Speed)) ^ ((-1) / Gamma))) * (1 - RF)</v>
          </cell>
        </row>
        <row r="13">
          <cell r="A13" t="str">
            <v>Equation 12</v>
          </cell>
          <cell r="B13" t="str">
            <v xml:space="preserve"> y = ((1 / (((Gamma * (Speed ^ 2)) + (Beta * Speed)) + Alpha))) * (1 - RF)</v>
          </cell>
        </row>
        <row r="14">
          <cell r="A14" t="str">
            <v>Equation 13</v>
          </cell>
          <cell r="B14" t="str">
            <v xml:space="preserve"> y = (Exp((Alpha + (Beta / Speed)) + (Gamma * Log(Speed)))) * (1 - RF)</v>
          </cell>
        </row>
        <row r="15">
          <cell r="A15" t="str">
            <v>Equation 14</v>
          </cell>
          <cell r="B15" t="str">
            <v xml:space="preserve"> y = (((Epsilon + (Alpha * Exp(((-1) * Beta) * Speed))) + (Gamma * Exp(((-1) * Delta) * Speed)))) * (1 - RF)</v>
          </cell>
        </row>
        <row r="16">
          <cell r="A16" t="str">
            <v>Equation 15</v>
          </cell>
          <cell r="B16" t="str">
            <v xml:space="preserve"> y = ((((Alpha * (Speed ^ 2)) + (Beta * Speed)) + Gamma)) * (1 - RF)</v>
          </cell>
        </row>
        <row r="17">
          <cell r="A17" t="str">
            <v>Equation 16</v>
          </cell>
          <cell r="B17" t="str">
            <v xml:space="preserve"> y = ((Alpha - (Beta * Exp(((-1) * Gamma) * (Speed ^ Delta))))) * (1 - RF)</v>
          </cell>
        </row>
        <row r="18">
          <cell r="A18" t="str">
            <v>Equation 17</v>
          </cell>
          <cell r="B18" t="str">
            <v xml:space="preserve"> y = ((Alpha * Speed ^ 5) + (Beta * Speed ^ 4) + (Gamma * Speed ^ 3) + (Delta * Speed ^ 2) + (Epsilon * Speed) + Zita) * (1 - RF)</v>
          </cell>
        </row>
      </sheetData>
      <sheetData sheetId="1" refreshError="1"/>
      <sheetData sheetId="2" refreshError="1"/>
      <sheetData sheetId="3">
        <row r="2">
          <cell r="A2" t="str">
            <v>Equation 1</v>
          </cell>
          <cell r="B2" t="str">
            <v>y = (((((Alpha * (Speed ^ 3)) + (Beta * (Speed ^ 2))) + (Gamma * Speed)) + Delta))</v>
          </cell>
        </row>
        <row r="3">
          <cell r="A3" t="str">
            <v>Equation 2</v>
          </cell>
          <cell r="B3" t="str">
            <v>y = ((((Alpha * (Speed ^ 2)) + (Beta * Speed)) + Gamma))</v>
          </cell>
        </row>
        <row r="4">
          <cell r="A4" t="str">
            <v>Equation 3</v>
          </cell>
          <cell r="B4" t="str">
            <v>y = (((Alpha * (Beta ^ Speed)) * (Speed ^ Gamma)))</v>
          </cell>
        </row>
        <row r="5">
          <cell r="A5" t="str">
            <v>Equation 4</v>
          </cell>
          <cell r="B5" t="str">
            <v>y = (((Alpha * (Speed ^ Beta)) + (Gamma * (Speed ^ Delta))))</v>
          </cell>
        </row>
        <row r="6">
          <cell r="A6" t="str">
            <v>Equation 5</v>
          </cell>
          <cell r="B6" t="str">
            <v>y = (((Alpha + (Beta * Speed)) ^ ((-1) / Gamma)))</v>
          </cell>
        </row>
        <row r="7">
          <cell r="A7" t="str">
            <v>Equation 6</v>
          </cell>
          <cell r="B7" t="str">
            <v>y = (((Alpha + (Beta * Speed)) + (((Gamma - Beta) * (1 - Exp(((-1) * Delta) * Speed))) / Delta)))</v>
          </cell>
        </row>
        <row r="8">
          <cell r="A8" t="str">
            <v>Equation 7</v>
          </cell>
          <cell r="B8" t="str">
            <v>y = (((Epsilon + (Alpha * Exp(((-1) * Beta) * Speed))) + (Gamma * Exp(((-1) * Delta) * Speed))))</v>
          </cell>
        </row>
        <row r="9">
          <cell r="A9" t="str">
            <v>Equation 8</v>
          </cell>
          <cell r="B9" t="str">
            <v>y = ((1 / (((Gamma * (Speed ^ 2)) + (Beta * Speed)) + Alpha)))</v>
          </cell>
        </row>
        <row r="10">
          <cell r="A10" t="str">
            <v>Equation 9</v>
          </cell>
          <cell r="B10" t="str">
            <v>y = ((1 / (Alpha + (Beta * (Speed ^ Gamma)))))</v>
          </cell>
        </row>
        <row r="11">
          <cell r="A11" t="str">
            <v>Equation 10</v>
          </cell>
          <cell r="B11" t="str">
            <v>y = ((1 / (Alpha + (Beta * Speed))))</v>
          </cell>
        </row>
        <row r="12">
          <cell r="A12" t="str">
            <v>Equation 11</v>
          </cell>
          <cell r="B12" t="str">
            <v>y = ((Alpha - (Beta * Exp(((-1) * Gamma) * (Speed ^ Delta)))))</v>
          </cell>
        </row>
        <row r="13">
          <cell r="A13" t="str">
            <v>Equation 12</v>
          </cell>
          <cell r="B13" t="str">
            <v>y = ((Alpha / (1 + (Beta * Exp(((-1) * Gamma) * Speed)))))</v>
          </cell>
        </row>
        <row r="14">
          <cell r="A14" t="str">
            <v>Equation 13</v>
          </cell>
          <cell r="B14" t="str">
            <v>y = ((Alpha + (Beta / (1 + Exp((((-1) * Gamma) + (Delta * Log(Speed))) + (Epsilon * Speed))))))</v>
          </cell>
        </row>
        <row r="15">
          <cell r="A15" t="str">
            <v>Equation 14</v>
          </cell>
          <cell r="B15" t="str">
            <v>y = ((Gamma + (Alpha * Exp(((-1) * Beta) * Speed))))</v>
          </cell>
        </row>
        <row r="16">
          <cell r="A16" t="str">
            <v>Equation 15</v>
          </cell>
          <cell r="B16" t="str">
            <v>y = ((Gamma + (Alpha * Exp(Beta * Speed))))</v>
          </cell>
        </row>
        <row r="17">
          <cell r="A17" t="str">
            <v>Equation 16</v>
          </cell>
          <cell r="B17" t="str">
            <v>y = (Exp((Alpha + (Beta / Speed)) + (Gamma * Log(Speed))))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Input"/>
      <sheetName val="Summary"/>
      <sheetName val="2016 Results"/>
      <sheetName val="Scenario Results"/>
      <sheetName val="DF"/>
      <sheetName val="MV"/>
      <sheetName val="Industry"/>
      <sheetName val="Crustal"/>
      <sheetName val="Marine"/>
      <sheetName val="Secondary"/>
      <sheetName val="NO2"/>
      <sheetName val="PAF"/>
      <sheetName val="Population &amp; Health Data"/>
      <sheetName val="Industry Sites"/>
      <sheetName val="PM10 Data"/>
      <sheetName val="PM2.5 Data"/>
      <sheetName val="PM Values"/>
      <sheetName val="PM Ratios"/>
      <sheetName val="Conc'n by CAU"/>
      <sheetName val="Source Appt"/>
      <sheetName val="SA by CAU"/>
      <sheetName val="SA Scenario"/>
      <sheetName val="AU Geographic Codes"/>
      <sheetName val="Glossary"/>
      <sheetName val="Report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3">
          <cell r="H3">
            <v>18.197083333333332</v>
          </cell>
          <cell r="I3">
            <v>6.5003291185026564</v>
          </cell>
        </row>
        <row r="4">
          <cell r="H4">
            <v>12.333333333333334</v>
          </cell>
          <cell r="I4">
            <v>4.4056909740040444</v>
          </cell>
        </row>
      </sheetData>
      <sheetData sheetId="15">
        <row r="5">
          <cell r="T5">
            <v>16</v>
          </cell>
        </row>
        <row r="6">
          <cell r="T6">
            <v>13.666666666666666</v>
          </cell>
        </row>
        <row r="7">
          <cell r="T7">
            <v>12.333333333333334</v>
          </cell>
        </row>
        <row r="8">
          <cell r="T8">
            <v>17.663586305084753</v>
          </cell>
        </row>
        <row r="9">
          <cell r="T9">
            <v>16.75</v>
          </cell>
        </row>
        <row r="10">
          <cell r="T10">
            <v>19.973046623654128</v>
          </cell>
        </row>
        <row r="11">
          <cell r="T11">
            <v>14.699999999999998</v>
          </cell>
        </row>
        <row r="12">
          <cell r="T12">
            <v>13.766666666666666</v>
          </cell>
        </row>
        <row r="13">
          <cell r="T13">
            <v>12.6</v>
          </cell>
        </row>
        <row r="15">
          <cell r="T15">
            <v>12.733333333333334</v>
          </cell>
        </row>
        <row r="16">
          <cell r="T16">
            <v>11.583700823558464</v>
          </cell>
        </row>
        <row r="17">
          <cell r="T17">
            <v>13.966666666666667</v>
          </cell>
        </row>
        <row r="21">
          <cell r="T21">
            <v>12</v>
          </cell>
        </row>
        <row r="24">
          <cell r="T24">
            <v>12.213187652173918</v>
          </cell>
        </row>
        <row r="25">
          <cell r="T25">
            <v>13.250292397660814</v>
          </cell>
        </row>
        <row r="26">
          <cell r="T26">
            <v>11.333333333333334</v>
          </cell>
        </row>
        <row r="27">
          <cell r="T27">
            <v>11.088580192837464</v>
          </cell>
        </row>
        <row r="28">
          <cell r="T28">
            <v>9.8666666666666654</v>
          </cell>
        </row>
        <row r="30">
          <cell r="T30">
            <v>11.6</v>
          </cell>
        </row>
        <row r="31">
          <cell r="T31">
            <v>8.5</v>
          </cell>
        </row>
        <row r="36">
          <cell r="T36">
            <v>11.75</v>
          </cell>
        </row>
        <row r="37">
          <cell r="T37">
            <v>11</v>
          </cell>
        </row>
        <row r="38">
          <cell r="T38">
            <v>15.4</v>
          </cell>
        </row>
        <row r="39">
          <cell r="T39">
            <v>12.533333333333333</v>
          </cell>
        </row>
        <row r="40">
          <cell r="T40">
            <v>14.9</v>
          </cell>
        </row>
        <row r="41">
          <cell r="T41">
            <v>9.9666666666666668</v>
          </cell>
        </row>
        <row r="42">
          <cell r="T42">
            <v>12.666666666666666</v>
          </cell>
        </row>
        <row r="43">
          <cell r="T43">
            <v>12.333333333333334</v>
          </cell>
        </row>
        <row r="44">
          <cell r="T44">
            <v>16.75</v>
          </cell>
        </row>
        <row r="46">
          <cell r="T46">
            <v>20</v>
          </cell>
        </row>
        <row r="48">
          <cell r="T48">
            <v>9.7866666666666671</v>
          </cell>
        </row>
        <row r="50">
          <cell r="T50">
            <v>9.1999999999999993</v>
          </cell>
        </row>
        <row r="51">
          <cell r="T51">
            <v>13.5</v>
          </cell>
        </row>
        <row r="52">
          <cell r="T52">
            <v>13.166666666666666</v>
          </cell>
        </row>
        <row r="54">
          <cell r="T54">
            <v>14.533333333333333</v>
          </cell>
        </row>
        <row r="55">
          <cell r="T55">
            <v>18.633333333333333</v>
          </cell>
        </row>
        <row r="58">
          <cell r="T58">
            <v>13.233333333333334</v>
          </cell>
        </row>
        <row r="59">
          <cell r="T59">
            <v>11.633333333333333</v>
          </cell>
        </row>
        <row r="60">
          <cell r="T60">
            <v>13.233333333333334</v>
          </cell>
        </row>
        <row r="61">
          <cell r="T61">
            <v>15.1</v>
          </cell>
        </row>
        <row r="62">
          <cell r="T62">
            <v>10.766666666666666</v>
          </cell>
        </row>
        <row r="63">
          <cell r="T63">
            <v>10.433333333333334</v>
          </cell>
        </row>
        <row r="64">
          <cell r="T64">
            <v>11.299999999999999</v>
          </cell>
        </row>
        <row r="65">
          <cell r="T65">
            <v>11.3</v>
          </cell>
        </row>
        <row r="67">
          <cell r="T67">
            <v>12</v>
          </cell>
        </row>
        <row r="68">
          <cell r="T68">
            <v>17.666666666666668</v>
          </cell>
        </row>
        <row r="69">
          <cell r="T69">
            <v>17</v>
          </cell>
        </row>
        <row r="70">
          <cell r="T70">
            <v>18.333333333333332</v>
          </cell>
        </row>
        <row r="71">
          <cell r="T71">
            <v>11</v>
          </cell>
        </row>
        <row r="72">
          <cell r="T72">
            <v>12</v>
          </cell>
        </row>
        <row r="73">
          <cell r="T73">
            <v>18.333333333333332</v>
          </cell>
        </row>
        <row r="75">
          <cell r="T75">
            <v>16.383333333333333</v>
          </cell>
        </row>
        <row r="76">
          <cell r="T76">
            <v>17.666666666666668</v>
          </cell>
        </row>
        <row r="77">
          <cell r="T77">
            <v>19</v>
          </cell>
        </row>
        <row r="79">
          <cell r="T79">
            <v>18.333333333333332</v>
          </cell>
        </row>
        <row r="83">
          <cell r="T83">
            <v>18.333333333333332</v>
          </cell>
        </row>
        <row r="84">
          <cell r="T84">
            <v>24</v>
          </cell>
        </row>
        <row r="86">
          <cell r="T86">
            <v>18</v>
          </cell>
        </row>
        <row r="87">
          <cell r="T87">
            <v>17.333333333333332</v>
          </cell>
        </row>
        <row r="95">
          <cell r="T95">
            <v>15.666666666666666</v>
          </cell>
        </row>
        <row r="98">
          <cell r="T98">
            <v>17</v>
          </cell>
        </row>
        <row r="99">
          <cell r="T99">
            <v>19.333333333333332</v>
          </cell>
        </row>
        <row r="100">
          <cell r="T100">
            <v>20.333333333333332</v>
          </cell>
        </row>
        <row r="102">
          <cell r="T102">
            <v>10.3</v>
          </cell>
        </row>
      </sheetData>
      <sheetData sheetId="16">
        <row r="6">
          <cell r="T6">
            <v>6</v>
          </cell>
          <cell r="AB6">
            <v>0.46153846153846156</v>
          </cell>
        </row>
        <row r="8">
          <cell r="AB8">
            <v>0.4204280410150516</v>
          </cell>
        </row>
        <row r="9">
          <cell r="T9">
            <v>6.7</v>
          </cell>
        </row>
        <row r="10">
          <cell r="AB10">
            <v>0.34853939757180841</v>
          </cell>
        </row>
        <row r="20">
          <cell r="AB20">
            <v>0.38179788895883709</v>
          </cell>
        </row>
        <row r="21">
          <cell r="AB21">
            <v>0.39500000000000002</v>
          </cell>
        </row>
        <row r="23">
          <cell r="AB23">
            <v>0.46457822140322114</v>
          </cell>
        </row>
        <row r="24">
          <cell r="AB24">
            <v>0.35950695862524173</v>
          </cell>
        </row>
        <row r="25">
          <cell r="AB25">
            <v>0.38617860788069136</v>
          </cell>
        </row>
        <row r="26">
          <cell r="T26">
            <v>4.6133333333333333</v>
          </cell>
        </row>
        <row r="38">
          <cell r="T38">
            <v>12.45</v>
          </cell>
        </row>
        <row r="44">
          <cell r="T44">
            <v>10.199999999999999</v>
          </cell>
        </row>
        <row r="52">
          <cell r="T52">
            <v>7</v>
          </cell>
        </row>
        <row r="54">
          <cell r="T54">
            <v>8.6499999999999986</v>
          </cell>
        </row>
        <row r="55">
          <cell r="T55">
            <v>6.15</v>
          </cell>
        </row>
        <row r="60">
          <cell r="T60">
            <v>9.4666666666666668</v>
          </cell>
        </row>
        <row r="61">
          <cell r="T61">
            <v>10.933333333333332</v>
          </cell>
        </row>
        <row r="63">
          <cell r="T63">
            <v>6.0666666666666673</v>
          </cell>
          <cell r="AB63">
            <v>0.57314148681055155</v>
          </cell>
        </row>
        <row r="64">
          <cell r="T64">
            <v>5.4333333333333336</v>
          </cell>
        </row>
        <row r="69">
          <cell r="T69">
            <v>11</v>
          </cell>
        </row>
        <row r="73">
          <cell r="T73">
            <v>13.5</v>
          </cell>
        </row>
        <row r="76">
          <cell r="T76">
            <v>9.3000000000000007</v>
          </cell>
        </row>
        <row r="77">
          <cell r="T77">
            <v>11</v>
          </cell>
        </row>
        <row r="79">
          <cell r="T79">
            <v>10.133333333333333</v>
          </cell>
        </row>
        <row r="83">
          <cell r="T83">
            <v>9.75</v>
          </cell>
        </row>
        <row r="84">
          <cell r="T84">
            <v>13.933333333333332</v>
          </cell>
        </row>
        <row r="86">
          <cell r="T86">
            <v>10.8</v>
          </cell>
        </row>
        <row r="87">
          <cell r="T87">
            <v>9.65</v>
          </cell>
        </row>
      </sheetData>
      <sheetData sheetId="17">
        <row r="4">
          <cell r="C4">
            <v>9.1999999999999993</v>
          </cell>
          <cell r="F4">
            <v>4.3799314480658982</v>
          </cell>
        </row>
        <row r="5">
          <cell r="C5">
            <v>9.1999999999999993</v>
          </cell>
          <cell r="F5">
            <v>4.3799314480658982</v>
          </cell>
        </row>
        <row r="24">
          <cell r="C24">
            <v>13.225061248370855</v>
          </cell>
        </row>
        <row r="42">
          <cell r="C42">
            <v>11.883333333333333</v>
          </cell>
        </row>
      </sheetData>
      <sheetData sheetId="18">
        <row r="10">
          <cell r="G10">
            <v>0.35721818708140901</v>
          </cell>
        </row>
        <row r="11">
          <cell r="G11">
            <v>0.43773677340643857</v>
          </cell>
        </row>
        <row r="12">
          <cell r="G12">
            <v>0.38062086386619254</v>
          </cell>
        </row>
      </sheetData>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
      <sheetName val="Input"/>
      <sheetName val="Summary"/>
      <sheetName val="2016 Results"/>
      <sheetName val="Scenario Results"/>
      <sheetName val="DF"/>
      <sheetName val="MV"/>
      <sheetName val="Industry"/>
      <sheetName val="Crustal"/>
      <sheetName val="Marine"/>
      <sheetName val="Secondary"/>
      <sheetName val="NO2"/>
      <sheetName val="PAF"/>
      <sheetName val="Population &amp; Health Data"/>
      <sheetName val="Industry Sites"/>
      <sheetName val="PM10 Data"/>
      <sheetName val="PM2.5 Data"/>
      <sheetName val="PM Values"/>
      <sheetName val="PM Ratios"/>
      <sheetName val="Conc'n by CAU"/>
      <sheetName val="Source Appt"/>
      <sheetName val="SA by CAU"/>
      <sheetName val="SA Scenario"/>
      <sheetName val="AU Geographic Codes"/>
      <sheetName val="Glossary"/>
      <sheetName val="Report Tables"/>
      <sheetName val="HAPINZ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H3">
            <v>18.197083333333332</v>
          </cell>
          <cell r="I3">
            <v>6.5003291185026564</v>
          </cell>
        </row>
        <row r="4">
          <cell r="H4">
            <v>12.333333333333334</v>
          </cell>
          <cell r="I4">
            <v>4.4056909740040444</v>
          </cell>
        </row>
      </sheetData>
      <sheetData sheetId="15">
        <row r="5">
          <cell r="T5">
            <v>16</v>
          </cell>
        </row>
        <row r="6">
          <cell r="T6">
            <v>13.666666666666666</v>
          </cell>
        </row>
        <row r="7">
          <cell r="T7">
            <v>12.333333333333334</v>
          </cell>
        </row>
        <row r="8">
          <cell r="T8">
            <v>17.663586305084753</v>
          </cell>
        </row>
        <row r="9">
          <cell r="T9">
            <v>16.75</v>
          </cell>
        </row>
        <row r="10">
          <cell r="T10">
            <v>19.973046623654128</v>
          </cell>
        </row>
        <row r="11">
          <cell r="T11">
            <v>14.699999999999998</v>
          </cell>
        </row>
        <row r="12">
          <cell r="T12">
            <v>13.766666666666666</v>
          </cell>
        </row>
        <row r="13">
          <cell r="T13">
            <v>12.6</v>
          </cell>
        </row>
        <row r="15">
          <cell r="T15">
            <v>12.733333333333334</v>
          </cell>
        </row>
        <row r="16">
          <cell r="T16">
            <v>11.583700823558464</v>
          </cell>
        </row>
        <row r="17">
          <cell r="T17">
            <v>13.966666666666667</v>
          </cell>
        </row>
        <row r="21">
          <cell r="T21">
            <v>12</v>
          </cell>
        </row>
        <row r="24">
          <cell r="T24">
            <v>12.213187652173918</v>
          </cell>
        </row>
        <row r="25">
          <cell r="T25">
            <v>13.250292397660814</v>
          </cell>
        </row>
        <row r="26">
          <cell r="T26">
            <v>11.333333333333334</v>
          </cell>
        </row>
        <row r="27">
          <cell r="T27">
            <v>11.088580192837464</v>
          </cell>
        </row>
        <row r="28">
          <cell r="T28">
            <v>9.8666666666666654</v>
          </cell>
        </row>
        <row r="30">
          <cell r="T30">
            <v>11.6</v>
          </cell>
        </row>
        <row r="31">
          <cell r="T31">
            <v>8.5</v>
          </cell>
        </row>
        <row r="36">
          <cell r="T36">
            <v>11.75</v>
          </cell>
        </row>
        <row r="37">
          <cell r="T37">
            <v>11</v>
          </cell>
        </row>
        <row r="38">
          <cell r="T38">
            <v>15.4</v>
          </cell>
        </row>
        <row r="39">
          <cell r="T39">
            <v>12.533333333333333</v>
          </cell>
        </row>
        <row r="40">
          <cell r="T40">
            <v>14.9</v>
          </cell>
        </row>
        <row r="41">
          <cell r="T41">
            <v>9.9666666666666668</v>
          </cell>
        </row>
        <row r="42">
          <cell r="T42">
            <v>12.666666666666666</v>
          </cell>
        </row>
        <row r="43">
          <cell r="T43">
            <v>12.333333333333334</v>
          </cell>
        </row>
        <row r="44">
          <cell r="T44">
            <v>16.75</v>
          </cell>
        </row>
        <row r="46">
          <cell r="T46">
            <v>20</v>
          </cell>
        </row>
        <row r="48">
          <cell r="T48">
            <v>9.7866666666666671</v>
          </cell>
        </row>
        <row r="50">
          <cell r="T50">
            <v>9.1999999999999993</v>
          </cell>
        </row>
        <row r="51">
          <cell r="T51">
            <v>13.5</v>
          </cell>
        </row>
        <row r="52">
          <cell r="T52">
            <v>13.166666666666666</v>
          </cell>
        </row>
        <row r="54">
          <cell r="T54">
            <v>14.533333333333333</v>
          </cell>
        </row>
        <row r="55">
          <cell r="T55">
            <v>18.633333333333333</v>
          </cell>
        </row>
        <row r="58">
          <cell r="T58">
            <v>13.233333333333334</v>
          </cell>
        </row>
        <row r="59">
          <cell r="T59">
            <v>11.633333333333333</v>
          </cell>
        </row>
        <row r="60">
          <cell r="T60">
            <v>13.233333333333334</v>
          </cell>
        </row>
        <row r="61">
          <cell r="T61">
            <v>15.1</v>
          </cell>
        </row>
        <row r="62">
          <cell r="T62">
            <v>10.766666666666666</v>
          </cell>
        </row>
        <row r="63">
          <cell r="T63">
            <v>10.433333333333334</v>
          </cell>
        </row>
        <row r="64">
          <cell r="T64">
            <v>11.299999999999999</v>
          </cell>
        </row>
        <row r="65">
          <cell r="T65">
            <v>11.3</v>
          </cell>
        </row>
        <row r="67">
          <cell r="T67">
            <v>12</v>
          </cell>
        </row>
        <row r="68">
          <cell r="T68">
            <v>17.666666666666668</v>
          </cell>
        </row>
        <row r="69">
          <cell r="T69">
            <v>17</v>
          </cell>
        </row>
        <row r="70">
          <cell r="T70">
            <v>18.333333333333332</v>
          </cell>
        </row>
        <row r="71">
          <cell r="T71">
            <v>11</v>
          </cell>
        </row>
        <row r="72">
          <cell r="T72">
            <v>12</v>
          </cell>
        </row>
        <row r="73">
          <cell r="T73">
            <v>18.333333333333332</v>
          </cell>
        </row>
        <row r="75">
          <cell r="T75">
            <v>16.383333333333333</v>
          </cell>
        </row>
        <row r="76">
          <cell r="T76">
            <v>17.666666666666668</v>
          </cell>
        </row>
        <row r="77">
          <cell r="T77">
            <v>19</v>
          </cell>
        </row>
        <row r="79">
          <cell r="T79">
            <v>18.333333333333332</v>
          </cell>
        </row>
        <row r="83">
          <cell r="T83">
            <v>18.333333333333332</v>
          </cell>
        </row>
        <row r="84">
          <cell r="T84">
            <v>24</v>
          </cell>
        </row>
        <row r="86">
          <cell r="T86">
            <v>18</v>
          </cell>
        </row>
        <row r="87">
          <cell r="T87">
            <v>17.333333333333332</v>
          </cell>
        </row>
        <row r="95">
          <cell r="T95">
            <v>15.666666666666666</v>
          </cell>
        </row>
        <row r="98">
          <cell r="T98">
            <v>17</v>
          </cell>
        </row>
        <row r="99">
          <cell r="T99">
            <v>19.333333333333332</v>
          </cell>
        </row>
        <row r="100">
          <cell r="T100">
            <v>20.333333333333332</v>
          </cell>
        </row>
        <row r="102">
          <cell r="T102">
            <v>10.3</v>
          </cell>
        </row>
      </sheetData>
      <sheetData sheetId="16">
        <row r="6">
          <cell r="T6">
            <v>6</v>
          </cell>
          <cell r="AB6">
            <v>0.46153846153846156</v>
          </cell>
        </row>
        <row r="8">
          <cell r="AB8">
            <v>0.4204280410150516</v>
          </cell>
        </row>
        <row r="9">
          <cell r="T9">
            <v>6.7</v>
          </cell>
        </row>
        <row r="10">
          <cell r="AB10">
            <v>0.34853939757180841</v>
          </cell>
        </row>
        <row r="20">
          <cell r="AB20">
            <v>0.38179788895883709</v>
          </cell>
        </row>
        <row r="21">
          <cell r="AB21">
            <v>0.39500000000000002</v>
          </cell>
        </row>
        <row r="23">
          <cell r="AB23">
            <v>0.46457822140322114</v>
          </cell>
        </row>
        <row r="24">
          <cell r="AB24">
            <v>0.35950695862524173</v>
          </cell>
        </row>
        <row r="25">
          <cell r="AB25">
            <v>0.38617860788069136</v>
          </cell>
        </row>
        <row r="26">
          <cell r="T26">
            <v>4.6133333333333333</v>
          </cell>
        </row>
        <row r="38">
          <cell r="T38">
            <v>12.45</v>
          </cell>
        </row>
        <row r="44">
          <cell r="T44">
            <v>10.199999999999999</v>
          </cell>
        </row>
        <row r="52">
          <cell r="T52">
            <v>7</v>
          </cell>
        </row>
        <row r="54">
          <cell r="T54">
            <v>8.6499999999999986</v>
          </cell>
        </row>
        <row r="55">
          <cell r="T55">
            <v>6.15</v>
          </cell>
        </row>
        <row r="60">
          <cell r="T60">
            <v>9.4666666666666668</v>
          </cell>
        </row>
        <row r="61">
          <cell r="T61">
            <v>10.933333333333332</v>
          </cell>
        </row>
        <row r="63">
          <cell r="T63">
            <v>6.0666666666666673</v>
          </cell>
          <cell r="AB63">
            <v>0.57314148681055155</v>
          </cell>
        </row>
        <row r="64">
          <cell r="T64">
            <v>5.4333333333333336</v>
          </cell>
        </row>
        <row r="69">
          <cell r="T69">
            <v>11</v>
          </cell>
        </row>
        <row r="73">
          <cell r="T73">
            <v>13.5</v>
          </cell>
        </row>
        <row r="76">
          <cell r="T76">
            <v>9.3000000000000007</v>
          </cell>
        </row>
        <row r="77">
          <cell r="T77">
            <v>11</v>
          </cell>
        </row>
        <row r="79">
          <cell r="T79">
            <v>10.133333333333333</v>
          </cell>
        </row>
        <row r="83">
          <cell r="T83">
            <v>9.75</v>
          </cell>
        </row>
        <row r="84">
          <cell r="T84">
            <v>13.933333333333332</v>
          </cell>
        </row>
        <row r="86">
          <cell r="T86">
            <v>10.8</v>
          </cell>
        </row>
        <row r="87">
          <cell r="T87">
            <v>9.65</v>
          </cell>
        </row>
      </sheetData>
      <sheetData sheetId="17">
        <row r="4">
          <cell r="C4">
            <v>9.1999999999999993</v>
          </cell>
          <cell r="F4">
            <v>4.3799314480658982</v>
          </cell>
        </row>
        <row r="5">
          <cell r="C5">
            <v>9.1999999999999993</v>
          </cell>
          <cell r="F5">
            <v>4.3799314480658982</v>
          </cell>
        </row>
        <row r="24">
          <cell r="C24">
            <v>13.225061248370855</v>
          </cell>
        </row>
        <row r="42">
          <cell r="C42">
            <v>11.883333333333333</v>
          </cell>
        </row>
      </sheetData>
      <sheetData sheetId="18">
        <row r="10">
          <cell r="G10">
            <v>0.35721818708140901</v>
          </cell>
        </row>
        <row r="11">
          <cell r="G11">
            <v>0.43773677340643857</v>
          </cell>
        </row>
        <row r="12">
          <cell r="G12">
            <v>0.38062086386619254</v>
          </cell>
        </row>
      </sheetData>
      <sheetData sheetId="19"/>
      <sheetData sheetId="20"/>
      <sheetData sheetId="21"/>
      <sheetData sheetId="22"/>
      <sheetData sheetId="23"/>
      <sheetData sheetId="24"/>
      <sheetData sheetId="25"/>
      <sheetData sheetId="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Assumptions"/>
      <sheetName val="Pop assumptions"/>
      <sheetName val="Current"/>
      <sheetName val="Constant"/>
      <sheetName val="Constant (aapc)"/>
      <sheetName val="Constant scaled"/>
      <sheetName val="Consolidated"/>
      <sheetName val="Consolidated scaled"/>
      <sheetName val="Employment"/>
      <sheetName val="Regional GDP"/>
      <sheetName val="Regional GDP scaled"/>
      <sheetName val="Tables"/>
      <sheetName val="Chart5"/>
      <sheetName val="Chart6 (2)"/>
      <sheetName val="Chart1"/>
      <sheetName val="Chart5 (2)"/>
      <sheetName val="Chart6 (3)"/>
    </sheetNames>
    <sheetDataSet>
      <sheetData sheetId="0"/>
      <sheetData sheetId="1"/>
      <sheetData sheetId="2"/>
      <sheetData sheetId="3"/>
      <sheetData sheetId="4"/>
      <sheetData sheetId="5"/>
      <sheetData sheetId="6"/>
      <sheetData sheetId="7"/>
      <sheetData sheetId="8"/>
      <sheetData sheetId="9"/>
      <sheetData sheetId="10">
        <row r="43">
          <cell r="A43">
            <v>32203</v>
          </cell>
        </row>
        <row r="44">
          <cell r="A44">
            <v>32568</v>
          </cell>
        </row>
        <row r="45">
          <cell r="A45">
            <v>32933</v>
          </cell>
        </row>
        <row r="46">
          <cell r="A46">
            <v>33298</v>
          </cell>
        </row>
        <row r="47">
          <cell r="A47">
            <v>33664</v>
          </cell>
          <cell r="B47">
            <v>-1.45598990430581</v>
          </cell>
          <cell r="C47">
            <v>0.20783663264427962</v>
          </cell>
          <cell r="D47">
            <v>0</v>
          </cell>
          <cell r="E47">
            <v>0.74790028373958695</v>
          </cell>
          <cell r="F47">
            <v>-2.3892433088544296</v>
          </cell>
          <cell r="G47">
            <v>-6.6455079299700799</v>
          </cell>
          <cell r="H47">
            <v>-3.1388200173475909</v>
          </cell>
          <cell r="I47">
            <v>3.4820292917366182</v>
          </cell>
          <cell r="J47">
            <v>0.2074164777265306</v>
          </cell>
          <cell r="K47">
            <v>1.8074020902532641</v>
          </cell>
          <cell r="L47">
            <v>-2.3008758110593148</v>
          </cell>
          <cell r="N47">
            <v>-1.4472928984669453</v>
          </cell>
          <cell r="O47">
            <v>0.20783663264427962</v>
          </cell>
          <cell r="P47">
            <v>2.3974749927577883</v>
          </cell>
          <cell r="Q47">
            <v>0.74790028373958695</v>
          </cell>
          <cell r="R47">
            <v>-2.3892433088544296</v>
          </cell>
          <cell r="S47">
            <v>-6.6455079299700639</v>
          </cell>
          <cell r="T47">
            <v>-3.1388200173475909</v>
          </cell>
          <cell r="U47">
            <v>3.4820292917366182</v>
          </cell>
          <cell r="V47">
            <v>0.2074164777265306</v>
          </cell>
          <cell r="W47">
            <v>1.8074020902532473</v>
          </cell>
          <cell r="X47">
            <v>-2.3008758110593148</v>
          </cell>
          <cell r="Z47">
            <v>-1.1836629158970213</v>
          </cell>
          <cell r="AA47">
            <v>0.20783663264426291</v>
          </cell>
          <cell r="AB47">
            <v>2.3974749927578047</v>
          </cell>
          <cell r="AC47">
            <v>0.74790028373958695</v>
          </cell>
          <cell r="AD47">
            <v>-2.3892433088544296</v>
          </cell>
          <cell r="AE47">
            <v>-6.6455079299700639</v>
          </cell>
          <cell r="AF47">
            <v>-3.1388200173475824</v>
          </cell>
          <cell r="AG47">
            <v>3.4820292917366014</v>
          </cell>
          <cell r="AH47">
            <v>0.2074164777265306</v>
          </cell>
          <cell r="AI47">
            <v>1.8074020902532473</v>
          </cell>
          <cell r="AJ47">
            <v>-2.3008758110593148</v>
          </cell>
          <cell r="AL47">
            <v>-1.1647579574894706</v>
          </cell>
          <cell r="AM47">
            <v>0.20783663264426291</v>
          </cell>
          <cell r="AN47">
            <v>2.3974749927577883</v>
          </cell>
          <cell r="AO47">
            <v>0.74790028373958695</v>
          </cell>
          <cell r="AP47">
            <v>-2.3892433088544296</v>
          </cell>
          <cell r="AQ47">
            <v>-6.6455079299700719</v>
          </cell>
          <cell r="AR47">
            <v>-3.1388200173475744</v>
          </cell>
          <cell r="AS47">
            <v>3.4820292917366182</v>
          </cell>
          <cell r="AT47">
            <v>0.2074164777265306</v>
          </cell>
          <cell r="AU47">
            <v>1.8074020902532473</v>
          </cell>
          <cell r="AV47">
            <v>-2.3008758110593148</v>
          </cell>
          <cell r="AX47">
            <v>-1.2606309220754119</v>
          </cell>
          <cell r="AY47">
            <v>0.20783663264426291</v>
          </cell>
          <cell r="AZ47">
            <v>2.3974749927577883</v>
          </cell>
          <cell r="BA47">
            <v>0.74790028373958695</v>
          </cell>
          <cell r="BB47">
            <v>-2.3892433088544296</v>
          </cell>
          <cell r="BC47">
            <v>-6.6455079299700799</v>
          </cell>
          <cell r="BD47">
            <v>-3.1388200173475744</v>
          </cell>
          <cell r="BE47">
            <v>3.4820292917366182</v>
          </cell>
          <cell r="BF47">
            <v>0.2074164777265306</v>
          </cell>
          <cell r="BG47">
            <v>1.8074020902532473</v>
          </cell>
          <cell r="BH47">
            <v>-2.3008758110593148</v>
          </cell>
          <cell r="BJ47">
            <v>-1.5263227582663963</v>
          </cell>
          <cell r="BK47">
            <v>0.20783663264426291</v>
          </cell>
          <cell r="BL47">
            <v>0</v>
          </cell>
          <cell r="BM47">
            <v>0.74790028373958695</v>
          </cell>
          <cell r="BN47">
            <v>-2.3892433088544212</v>
          </cell>
          <cell r="BO47">
            <v>-6.6455079299700639</v>
          </cell>
          <cell r="BP47">
            <v>-3.1388200173475824</v>
          </cell>
          <cell r="BQ47">
            <v>3.4820292917366182</v>
          </cell>
          <cell r="BR47">
            <v>0.2074164777265306</v>
          </cell>
          <cell r="BS47">
            <v>1.8074020902532473</v>
          </cell>
          <cell r="BT47">
            <v>-2.3008758110593233</v>
          </cell>
          <cell r="BV47">
            <v>-1.443332830815991</v>
          </cell>
          <cell r="BW47">
            <v>0.20783663264426291</v>
          </cell>
          <cell r="BX47">
            <v>0</v>
          </cell>
          <cell r="BY47">
            <v>0.74790028373958695</v>
          </cell>
          <cell r="BZ47">
            <v>-2.3892433088544296</v>
          </cell>
          <cell r="CA47">
            <v>-6.6455079299700639</v>
          </cell>
          <cell r="CB47">
            <v>-3.1388200173475824</v>
          </cell>
          <cell r="CC47">
            <v>3.4820292917366014</v>
          </cell>
          <cell r="CD47">
            <v>0.2074164777265306</v>
          </cell>
          <cell r="CE47">
            <v>1.8074020902532473</v>
          </cell>
          <cell r="CF47">
            <v>-2.3008758110593068</v>
          </cell>
          <cell r="CH47">
            <v>-1.250127634770748</v>
          </cell>
          <cell r="CI47">
            <v>0.20783663264426291</v>
          </cell>
          <cell r="CJ47">
            <v>2.3974749927577883</v>
          </cell>
          <cell r="CK47">
            <v>0.74790028373958695</v>
          </cell>
          <cell r="CL47">
            <v>-2.3892433088544212</v>
          </cell>
          <cell r="CM47">
            <v>-6.6455079299700719</v>
          </cell>
          <cell r="CN47">
            <v>-3.1388200173475744</v>
          </cell>
          <cell r="CO47">
            <v>3.4820292917366182</v>
          </cell>
          <cell r="CP47">
            <v>0.2074164777265306</v>
          </cell>
          <cell r="CQ47">
            <v>1.8074020902532641</v>
          </cell>
          <cell r="CR47">
            <v>-2.3008758110593233</v>
          </cell>
          <cell r="CT47">
            <v>-0.86920004318917776</v>
          </cell>
          <cell r="CU47">
            <v>0.20783663264427962</v>
          </cell>
          <cell r="CV47">
            <v>2.3974749927577883</v>
          </cell>
          <cell r="CW47">
            <v>0.74790028373958695</v>
          </cell>
          <cell r="CX47">
            <v>-2.3892433088544212</v>
          </cell>
          <cell r="CY47">
            <v>-6.6455079299700719</v>
          </cell>
          <cell r="CZ47">
            <v>-3.1388200173475909</v>
          </cell>
          <cell r="DA47">
            <v>3.4820292917366182</v>
          </cell>
          <cell r="DB47">
            <v>0.20741647772651389</v>
          </cell>
          <cell r="DC47">
            <v>1.8074020902532473</v>
          </cell>
          <cell r="DD47">
            <v>-2.3008758110593068</v>
          </cell>
          <cell r="DF47">
            <v>-1.3086658227380088</v>
          </cell>
          <cell r="DG47">
            <v>0.20783663264427962</v>
          </cell>
          <cell r="DH47">
            <v>2.3974749927577883</v>
          </cell>
          <cell r="DI47">
            <v>0.74790028373958695</v>
          </cell>
          <cell r="DJ47">
            <v>-2.3892433088544296</v>
          </cell>
          <cell r="DK47">
            <v>-6.6455079299700719</v>
          </cell>
          <cell r="DL47">
            <v>-3.1388200173475824</v>
          </cell>
          <cell r="DM47">
            <v>3.4820292917366182</v>
          </cell>
          <cell r="DN47">
            <v>0.2074164777265306</v>
          </cell>
          <cell r="DO47">
            <v>1.8074020902532473</v>
          </cell>
          <cell r="DP47">
            <v>-2.3008758110593148</v>
          </cell>
          <cell r="DR47">
            <v>-1.3396479058142896</v>
          </cell>
          <cell r="DS47">
            <v>0.20783663264427962</v>
          </cell>
          <cell r="DT47">
            <v>2.3974749927577883</v>
          </cell>
          <cell r="DU47">
            <v>0.74790028373958695</v>
          </cell>
          <cell r="DV47">
            <v>-2.3892433088544212</v>
          </cell>
          <cell r="DW47">
            <v>-6.6455079299700719</v>
          </cell>
          <cell r="DX47">
            <v>-3.1388200173475824</v>
          </cell>
          <cell r="DY47">
            <v>3.4820292917366182</v>
          </cell>
          <cell r="DZ47">
            <v>0.2074164777265306</v>
          </cell>
          <cell r="EA47">
            <v>1.8074020902532473</v>
          </cell>
          <cell r="EB47">
            <v>-2.3008758110593068</v>
          </cell>
          <cell r="ED47">
            <v>-1.220065672348003</v>
          </cell>
          <cell r="EE47">
            <v>0.20783663264426291</v>
          </cell>
          <cell r="EF47">
            <v>0</v>
          </cell>
          <cell r="EG47">
            <v>0.74790028373958695</v>
          </cell>
          <cell r="EH47">
            <v>-2.3892433088544212</v>
          </cell>
          <cell r="EI47">
            <v>-6.6455079299700799</v>
          </cell>
          <cell r="EJ47">
            <v>-3.1388200173475909</v>
          </cell>
          <cell r="EK47">
            <v>3.4820292917366182</v>
          </cell>
          <cell r="EL47">
            <v>0.2074164777265306</v>
          </cell>
          <cell r="EM47">
            <v>1.8074020902532473</v>
          </cell>
          <cell r="EN47">
            <v>-2.3008758110593148</v>
          </cell>
        </row>
        <row r="48">
          <cell r="A48">
            <v>34029</v>
          </cell>
          <cell r="B48">
            <v>0.51401962322095152</v>
          </cell>
          <cell r="C48">
            <v>-10.071205914143981</v>
          </cell>
          <cell r="D48">
            <v>0</v>
          </cell>
          <cell r="E48">
            <v>1.925536898952189</v>
          </cell>
          <cell r="F48">
            <v>2.3298746371504127</v>
          </cell>
          <cell r="G48">
            <v>-1.8316332374727087</v>
          </cell>
          <cell r="H48">
            <v>2.7033264784996351</v>
          </cell>
          <cell r="I48">
            <v>3.8832736027202417</v>
          </cell>
          <cell r="J48">
            <v>0.70859243144263939</v>
          </cell>
          <cell r="K48">
            <v>2.0003403535215769</v>
          </cell>
          <cell r="L48">
            <v>-0.11069243758028022</v>
          </cell>
          <cell r="N48">
            <v>1.5361565479979022</v>
          </cell>
          <cell r="O48">
            <v>-10.071205914143992</v>
          </cell>
          <cell r="P48">
            <v>1.4720082077428791</v>
          </cell>
          <cell r="Q48">
            <v>1.925536898952189</v>
          </cell>
          <cell r="R48">
            <v>2.3298746371504127</v>
          </cell>
          <cell r="S48">
            <v>-1.8316332374727087</v>
          </cell>
          <cell r="T48">
            <v>2.7033264784996351</v>
          </cell>
          <cell r="U48">
            <v>3.8832736027202417</v>
          </cell>
          <cell r="V48">
            <v>0.70859243144263939</v>
          </cell>
          <cell r="W48">
            <v>2.0003403535215769</v>
          </cell>
          <cell r="X48">
            <v>-0.11069243758028022</v>
          </cell>
          <cell r="Z48">
            <v>0.73724764620648475</v>
          </cell>
          <cell r="AA48">
            <v>-10.071205914143992</v>
          </cell>
          <cell r="AB48">
            <v>1.4720082077428622</v>
          </cell>
          <cell r="AC48">
            <v>1.9255368989522061</v>
          </cell>
          <cell r="AD48">
            <v>2.3298746371504127</v>
          </cell>
          <cell r="AE48">
            <v>-1.8316332374727087</v>
          </cell>
          <cell r="AF48">
            <v>2.7033264784996351</v>
          </cell>
          <cell r="AG48">
            <v>3.8832736027202417</v>
          </cell>
          <cell r="AH48">
            <v>0.70859243144262241</v>
          </cell>
          <cell r="AI48">
            <v>2.0003403535215769</v>
          </cell>
          <cell r="AJ48">
            <v>-0.11069243758028022</v>
          </cell>
          <cell r="AL48">
            <v>1.1100201526646369</v>
          </cell>
          <cell r="AM48">
            <v>-10.071205914143992</v>
          </cell>
          <cell r="AN48">
            <v>1.4720082077428791</v>
          </cell>
          <cell r="AO48">
            <v>1.925536898952189</v>
          </cell>
          <cell r="AP48">
            <v>2.3298746371504127</v>
          </cell>
          <cell r="AQ48">
            <v>-1.8316332374727087</v>
          </cell>
          <cell r="AR48">
            <v>2.7033264784996351</v>
          </cell>
          <cell r="AS48">
            <v>3.8832736027202248</v>
          </cell>
          <cell r="AT48">
            <v>0.70859243144263939</v>
          </cell>
          <cell r="AU48">
            <v>2.0003403535215769</v>
          </cell>
          <cell r="AV48">
            <v>-0.11069243758028022</v>
          </cell>
          <cell r="AX48">
            <v>0.40937066240627207</v>
          </cell>
          <cell r="AY48">
            <v>-10.071205914143992</v>
          </cell>
          <cell r="AZ48">
            <v>1.4720082077428791</v>
          </cell>
          <cell r="BA48">
            <v>1.925536898952189</v>
          </cell>
          <cell r="BB48">
            <v>2.3298746371504127</v>
          </cell>
          <cell r="BC48">
            <v>-1.8316332374727087</v>
          </cell>
          <cell r="BD48">
            <v>2.7033264784996183</v>
          </cell>
          <cell r="BE48">
            <v>3.8832736027202417</v>
          </cell>
          <cell r="BF48">
            <v>0.70859243144263939</v>
          </cell>
          <cell r="BG48">
            <v>2.0003403535215769</v>
          </cell>
          <cell r="BH48">
            <v>-0.11069243758028022</v>
          </cell>
          <cell r="BJ48">
            <v>-0.20961454694529147</v>
          </cell>
          <cell r="BK48">
            <v>-10.071205914143992</v>
          </cell>
          <cell r="BL48">
            <v>0</v>
          </cell>
          <cell r="BM48">
            <v>1.9255368989522061</v>
          </cell>
          <cell r="BN48">
            <v>2.3298746371504127</v>
          </cell>
          <cell r="BO48">
            <v>-1.8316332374727171</v>
          </cell>
          <cell r="BP48">
            <v>2.7033264784996351</v>
          </cell>
          <cell r="BQ48">
            <v>3.8832736027202417</v>
          </cell>
          <cell r="BR48">
            <v>0.70859243144263939</v>
          </cell>
          <cell r="BS48">
            <v>2.0003403535215769</v>
          </cell>
          <cell r="BT48">
            <v>-0.11069243758028022</v>
          </cell>
          <cell r="BV48">
            <v>0.42255208137089717</v>
          </cell>
          <cell r="BW48">
            <v>-10.071205914143992</v>
          </cell>
          <cell r="BX48">
            <v>0</v>
          </cell>
          <cell r="BY48">
            <v>1.925536898952189</v>
          </cell>
          <cell r="BZ48">
            <v>2.3298746371504127</v>
          </cell>
          <cell r="CA48">
            <v>-1.8316332374727087</v>
          </cell>
          <cell r="CB48">
            <v>2.7033264784996351</v>
          </cell>
          <cell r="CC48">
            <v>3.8832736027202417</v>
          </cell>
          <cell r="CD48">
            <v>0.70859243144263939</v>
          </cell>
          <cell r="CE48">
            <v>2.0003403535215769</v>
          </cell>
          <cell r="CF48">
            <v>-0.1106924375802887</v>
          </cell>
          <cell r="CH48">
            <v>1.3353853867427157</v>
          </cell>
          <cell r="CI48">
            <v>-10.071205914143992</v>
          </cell>
          <cell r="CJ48">
            <v>1.4720082077428791</v>
          </cell>
          <cell r="CK48">
            <v>1.925536898952189</v>
          </cell>
          <cell r="CL48">
            <v>2.3298746371504127</v>
          </cell>
          <cell r="CM48">
            <v>-1.8316332374727087</v>
          </cell>
          <cell r="CN48">
            <v>2.7033264784996351</v>
          </cell>
          <cell r="CO48">
            <v>3.8832736027202417</v>
          </cell>
          <cell r="CP48">
            <v>0.70859243144263939</v>
          </cell>
          <cell r="CQ48">
            <v>2.0003403535215769</v>
          </cell>
          <cell r="CR48">
            <v>-0.11069243758028022</v>
          </cell>
          <cell r="CT48">
            <v>0.75256211179919319</v>
          </cell>
          <cell r="CU48">
            <v>-10.071205914143992</v>
          </cell>
          <cell r="CV48">
            <v>1.4720082077428791</v>
          </cell>
          <cell r="CW48">
            <v>1.925536898952189</v>
          </cell>
          <cell r="CX48">
            <v>2.3298746371504127</v>
          </cell>
          <cell r="CY48">
            <v>-1.8316332374727087</v>
          </cell>
          <cell r="CZ48">
            <v>2.703326478499652</v>
          </cell>
          <cell r="DA48">
            <v>3.8832736027202417</v>
          </cell>
          <cell r="DB48">
            <v>0.70859243144263939</v>
          </cell>
          <cell r="DC48">
            <v>2.0003403535215769</v>
          </cell>
          <cell r="DD48">
            <v>-0.1106924375802887</v>
          </cell>
          <cell r="DF48">
            <v>1.1509238677956946</v>
          </cell>
          <cell r="DG48">
            <v>-10.071205914143999</v>
          </cell>
          <cell r="DH48">
            <v>1.4720082077428622</v>
          </cell>
          <cell r="DI48">
            <v>1.925536898952189</v>
          </cell>
          <cell r="DJ48">
            <v>2.3298746371504127</v>
          </cell>
          <cell r="DK48">
            <v>-1.8316332374727002</v>
          </cell>
          <cell r="DL48">
            <v>2.7033264784996351</v>
          </cell>
          <cell r="DM48">
            <v>3.8832736027202248</v>
          </cell>
          <cell r="DN48">
            <v>0.70859243144263939</v>
          </cell>
          <cell r="DO48">
            <v>2.0003403535215769</v>
          </cell>
          <cell r="DP48">
            <v>-0.11069243758028022</v>
          </cell>
          <cell r="DR48">
            <v>0.86744276255226183</v>
          </cell>
          <cell r="DS48">
            <v>-10.071205914143992</v>
          </cell>
          <cell r="DT48">
            <v>1.4720082077428791</v>
          </cell>
          <cell r="DU48">
            <v>1.925536898952189</v>
          </cell>
          <cell r="DV48">
            <v>2.3298746371504127</v>
          </cell>
          <cell r="DW48">
            <v>-1.8316332374727087</v>
          </cell>
          <cell r="DX48">
            <v>2.7033264784996351</v>
          </cell>
          <cell r="DY48">
            <v>3.8832736027202417</v>
          </cell>
          <cell r="DZ48">
            <v>0.70859243144263939</v>
          </cell>
          <cell r="EA48">
            <v>2.0003403535215769</v>
          </cell>
          <cell r="EB48">
            <v>-0.1106924375802887</v>
          </cell>
          <cell r="ED48">
            <v>2.7618876617130361E-2</v>
          </cell>
          <cell r="EE48">
            <v>-10.071205914143992</v>
          </cell>
          <cell r="EF48">
            <v>0</v>
          </cell>
          <cell r="EG48">
            <v>1.925536898952189</v>
          </cell>
          <cell r="EH48">
            <v>2.3298746371504127</v>
          </cell>
          <cell r="EI48">
            <v>-1.8316332374727002</v>
          </cell>
          <cell r="EJ48">
            <v>2.7033264784996351</v>
          </cell>
          <cell r="EK48">
            <v>3.8832736027202248</v>
          </cell>
          <cell r="EL48">
            <v>0.70859243144263939</v>
          </cell>
          <cell r="EM48">
            <v>2.0003403535215769</v>
          </cell>
          <cell r="EN48">
            <v>-0.11069243758028022</v>
          </cell>
        </row>
        <row r="49">
          <cell r="A49">
            <v>34394</v>
          </cell>
          <cell r="B49">
            <v>7.153128094924166</v>
          </cell>
          <cell r="C49">
            <v>21.959046101993451</v>
          </cell>
          <cell r="D49">
            <v>0</v>
          </cell>
          <cell r="E49">
            <v>3.953803600679298</v>
          </cell>
          <cell r="F49">
            <v>8.0538564711933027</v>
          </cell>
          <cell r="G49">
            <v>8.7786906944611438</v>
          </cell>
          <cell r="H49">
            <v>5.9572740623024423</v>
          </cell>
          <cell r="I49">
            <v>9.4506483791005635</v>
          </cell>
          <cell r="J49">
            <v>3.0861462789190068</v>
          </cell>
          <cell r="K49">
            <v>5.3454968414410207</v>
          </cell>
          <cell r="L49">
            <v>1.6767696359797677</v>
          </cell>
          <cell r="N49">
            <v>6.2443382412077142</v>
          </cell>
          <cell r="O49">
            <v>21.959046101993451</v>
          </cell>
          <cell r="P49">
            <v>2.8117336488926821</v>
          </cell>
          <cell r="Q49">
            <v>3.953803600679298</v>
          </cell>
          <cell r="R49">
            <v>8.0538564711933027</v>
          </cell>
          <cell r="S49">
            <v>8.7786906944611438</v>
          </cell>
          <cell r="T49">
            <v>5.9572740623024192</v>
          </cell>
          <cell r="U49">
            <v>9.4506483791005635</v>
          </cell>
          <cell r="V49">
            <v>3.0861462789190068</v>
          </cell>
          <cell r="W49">
            <v>5.3454968414410438</v>
          </cell>
          <cell r="X49">
            <v>1.6767696359797677</v>
          </cell>
          <cell r="Z49">
            <v>6.7460304732807508</v>
          </cell>
          <cell r="AA49">
            <v>21.959046101993472</v>
          </cell>
          <cell r="AB49">
            <v>2.8117336488926821</v>
          </cell>
          <cell r="AC49">
            <v>3.9538036006792749</v>
          </cell>
          <cell r="AD49">
            <v>8.0538564711933027</v>
          </cell>
          <cell r="AE49">
            <v>8.7786906944611438</v>
          </cell>
          <cell r="AF49">
            <v>5.9572740623024423</v>
          </cell>
          <cell r="AG49">
            <v>9.4506483791005635</v>
          </cell>
          <cell r="AH49">
            <v>3.0861462789190299</v>
          </cell>
          <cell r="AI49">
            <v>5.3454968414410438</v>
          </cell>
          <cell r="AJ49">
            <v>1.6767696359797677</v>
          </cell>
          <cell r="AL49">
            <v>6.4777552363431079</v>
          </cell>
          <cell r="AM49">
            <v>21.959046101993472</v>
          </cell>
          <cell r="AN49">
            <v>2.8117336488927052</v>
          </cell>
          <cell r="AO49">
            <v>3.953803600679298</v>
          </cell>
          <cell r="AP49">
            <v>8.0538564711933027</v>
          </cell>
          <cell r="AQ49">
            <v>8.7786906944611438</v>
          </cell>
          <cell r="AR49">
            <v>5.9572740623024423</v>
          </cell>
          <cell r="AS49">
            <v>9.4506483791005635</v>
          </cell>
          <cell r="AT49">
            <v>3.0861462789190299</v>
          </cell>
          <cell r="AU49">
            <v>5.3454968414410207</v>
          </cell>
          <cell r="AV49">
            <v>1.6767696359797677</v>
          </cell>
          <cell r="AX49">
            <v>7.1420533191487001</v>
          </cell>
          <cell r="AY49">
            <v>21.959046101993451</v>
          </cell>
          <cell r="AZ49">
            <v>2.8117336488926821</v>
          </cell>
          <cell r="BA49">
            <v>3.953803600679298</v>
          </cell>
          <cell r="BB49">
            <v>8.0538564711933027</v>
          </cell>
          <cell r="BC49">
            <v>8.7786906944611438</v>
          </cell>
          <cell r="BD49">
            <v>5.9572740623024423</v>
          </cell>
          <cell r="BE49">
            <v>9.4506483791005635</v>
          </cell>
          <cell r="BF49">
            <v>3.0861462789190068</v>
          </cell>
          <cell r="BG49">
            <v>5.3454968414410438</v>
          </cell>
          <cell r="BH49">
            <v>1.6767696359797677</v>
          </cell>
          <cell r="BJ49">
            <v>7.5345731821106821</v>
          </cell>
          <cell r="BK49">
            <v>21.959046101993472</v>
          </cell>
          <cell r="BL49">
            <v>0</v>
          </cell>
          <cell r="BM49">
            <v>3.9538036006792749</v>
          </cell>
          <cell r="BN49">
            <v>8.0538564711933258</v>
          </cell>
          <cell r="BO49">
            <v>8.7786906944611438</v>
          </cell>
          <cell r="BP49">
            <v>5.9572740623024192</v>
          </cell>
          <cell r="BQ49">
            <v>9.4506483791005635</v>
          </cell>
          <cell r="BR49">
            <v>3.0861462789190068</v>
          </cell>
          <cell r="BS49">
            <v>5.3454968414410207</v>
          </cell>
          <cell r="BT49">
            <v>1.6767696359797677</v>
          </cell>
          <cell r="BV49">
            <v>6.8997701549264212</v>
          </cell>
          <cell r="BW49">
            <v>21.959046101993472</v>
          </cell>
          <cell r="BX49">
            <v>0</v>
          </cell>
          <cell r="BY49">
            <v>3.953803600679298</v>
          </cell>
          <cell r="BZ49">
            <v>8.0538564711933027</v>
          </cell>
          <cell r="CA49">
            <v>8.7786906944611438</v>
          </cell>
          <cell r="CB49">
            <v>5.9572740623024423</v>
          </cell>
          <cell r="CC49">
            <v>9.4506483791005387</v>
          </cell>
          <cell r="CD49">
            <v>3.0861462789190068</v>
          </cell>
          <cell r="CE49">
            <v>5.3454968414410207</v>
          </cell>
          <cell r="CF49">
            <v>1.6767696359797677</v>
          </cell>
          <cell r="CH49">
            <v>5.7439156906965882</v>
          </cell>
          <cell r="CI49">
            <v>21.959046101993472</v>
          </cell>
          <cell r="CJ49">
            <v>2.8117336488926821</v>
          </cell>
          <cell r="CK49">
            <v>3.953803600679298</v>
          </cell>
          <cell r="CL49">
            <v>8.0538564711933027</v>
          </cell>
          <cell r="CM49">
            <v>8.7786906944611438</v>
          </cell>
          <cell r="CN49">
            <v>5.9572740623024423</v>
          </cell>
          <cell r="CO49">
            <v>9.4506483791005635</v>
          </cell>
          <cell r="CP49">
            <v>3.0861462789190068</v>
          </cell>
          <cell r="CQ49">
            <v>5.3454968414410438</v>
          </cell>
          <cell r="CR49">
            <v>1.6767696359797677</v>
          </cell>
          <cell r="CT49">
            <v>6.3874865243601198</v>
          </cell>
          <cell r="CU49">
            <v>21.959046101993451</v>
          </cell>
          <cell r="CV49">
            <v>2.8117336488926821</v>
          </cell>
          <cell r="CW49">
            <v>3.953803600679298</v>
          </cell>
          <cell r="CX49">
            <v>8.0538564711933027</v>
          </cell>
          <cell r="CY49">
            <v>8.7786906944611438</v>
          </cell>
          <cell r="CZ49">
            <v>5.9572740623024423</v>
          </cell>
          <cell r="DA49">
            <v>9.4506483791005635</v>
          </cell>
          <cell r="DB49">
            <v>3.0861462789190068</v>
          </cell>
          <cell r="DC49">
            <v>5.3454968414410438</v>
          </cell>
          <cell r="DD49">
            <v>1.6767696359797677</v>
          </cell>
          <cell r="DF49">
            <v>6.7777243506557339</v>
          </cell>
          <cell r="DG49">
            <v>21.959046101993451</v>
          </cell>
          <cell r="DH49">
            <v>2.8117336488926821</v>
          </cell>
          <cell r="DI49">
            <v>3.953803600679298</v>
          </cell>
          <cell r="DJ49">
            <v>8.0538564711933027</v>
          </cell>
          <cell r="DK49">
            <v>8.7786906944611438</v>
          </cell>
          <cell r="DL49">
            <v>5.9572740623024423</v>
          </cell>
          <cell r="DM49">
            <v>9.4506483791005635</v>
          </cell>
          <cell r="DN49">
            <v>3.0861462789190068</v>
          </cell>
          <cell r="DO49">
            <v>5.3454968414410438</v>
          </cell>
          <cell r="DP49">
            <v>1.6767696359797677</v>
          </cell>
          <cell r="DR49">
            <v>6.6122358447978646</v>
          </cell>
          <cell r="DS49">
            <v>21.959046101993451</v>
          </cell>
          <cell r="DT49">
            <v>2.8117336488926821</v>
          </cell>
          <cell r="DU49">
            <v>3.953803600679298</v>
          </cell>
          <cell r="DV49">
            <v>8.0538564711933027</v>
          </cell>
          <cell r="DW49">
            <v>8.7786906944611438</v>
          </cell>
          <cell r="DX49">
            <v>5.9572740623024192</v>
          </cell>
          <cell r="DY49">
            <v>9.4506483791005387</v>
          </cell>
          <cell r="DZ49">
            <v>3.0861462789190068</v>
          </cell>
          <cell r="EA49">
            <v>5.3454968414410438</v>
          </cell>
          <cell r="EB49">
            <v>1.6767696359797677</v>
          </cell>
          <cell r="ED49">
            <v>7.7660453633378701</v>
          </cell>
          <cell r="EE49">
            <v>21.959046101993472</v>
          </cell>
          <cell r="EF49">
            <v>0</v>
          </cell>
          <cell r="EG49">
            <v>3.953803600679298</v>
          </cell>
          <cell r="EH49">
            <v>8.0538564711933258</v>
          </cell>
          <cell r="EI49">
            <v>8.7786906944611438</v>
          </cell>
          <cell r="EJ49">
            <v>5.9572740623024192</v>
          </cell>
          <cell r="EK49">
            <v>9.4506483791005635</v>
          </cell>
          <cell r="EL49">
            <v>3.0861462789190068</v>
          </cell>
          <cell r="EM49">
            <v>5.3454968414410438</v>
          </cell>
          <cell r="EN49">
            <v>1.6767696359797677</v>
          </cell>
        </row>
        <row r="50">
          <cell r="A50">
            <v>34759</v>
          </cell>
          <cell r="B50">
            <v>5.1835488800724416</v>
          </cell>
          <cell r="C50">
            <v>-0.68046241018692999</v>
          </cell>
          <cell r="D50">
            <v>0</v>
          </cell>
          <cell r="E50">
            <v>3.9300602419678152</v>
          </cell>
          <cell r="F50">
            <v>6.983036661911374</v>
          </cell>
          <cell r="G50">
            <v>8.0047144142261732</v>
          </cell>
          <cell r="H50">
            <v>7.0240567581160516</v>
          </cell>
          <cell r="I50">
            <v>10.281600871172081</v>
          </cell>
          <cell r="J50">
            <v>2.0559941017349472</v>
          </cell>
          <cell r="K50">
            <v>5.2454896301464391</v>
          </cell>
          <cell r="L50">
            <v>-0.65359067043531127</v>
          </cell>
          <cell r="N50">
            <v>5.7960545795946894</v>
          </cell>
          <cell r="O50">
            <v>-0.68046241018690923</v>
          </cell>
          <cell r="P50">
            <v>-1.9943987776833767</v>
          </cell>
          <cell r="Q50">
            <v>3.9300602419678152</v>
          </cell>
          <cell r="R50">
            <v>6.983036661911374</v>
          </cell>
          <cell r="S50">
            <v>8.0047144142261732</v>
          </cell>
          <cell r="T50">
            <v>7.0240567581160516</v>
          </cell>
          <cell r="U50">
            <v>10.281600871172081</v>
          </cell>
          <cell r="V50">
            <v>2.0559941017349472</v>
          </cell>
          <cell r="W50">
            <v>5.2454896301464178</v>
          </cell>
          <cell r="X50">
            <v>-0.65359067043531127</v>
          </cell>
          <cell r="Z50">
            <v>4.7849019934208981</v>
          </cell>
          <cell r="AA50">
            <v>-0.68046241018691966</v>
          </cell>
          <cell r="AB50">
            <v>-1.9943987776833871</v>
          </cell>
          <cell r="AC50">
            <v>3.9300602419678152</v>
          </cell>
          <cell r="AD50">
            <v>6.983036661911374</v>
          </cell>
          <cell r="AE50">
            <v>8.0047144142261732</v>
          </cell>
          <cell r="AF50">
            <v>7.0240567581160516</v>
          </cell>
          <cell r="AG50">
            <v>10.281600871172081</v>
          </cell>
          <cell r="AH50">
            <v>2.0559941017349264</v>
          </cell>
          <cell r="AI50">
            <v>5.2454896301464178</v>
          </cell>
          <cell r="AJ50">
            <v>-0.6535906704353216</v>
          </cell>
          <cell r="AL50">
            <v>5.0693612350636297</v>
          </cell>
          <cell r="AM50">
            <v>-0.68046241018691966</v>
          </cell>
          <cell r="AN50">
            <v>-1.9943987776833976</v>
          </cell>
          <cell r="AO50">
            <v>3.9300602419678152</v>
          </cell>
          <cell r="AP50">
            <v>6.983036661911374</v>
          </cell>
          <cell r="AQ50">
            <v>8.0047144142261732</v>
          </cell>
          <cell r="AR50">
            <v>7.0240567581160516</v>
          </cell>
          <cell r="AS50">
            <v>10.281600871172081</v>
          </cell>
          <cell r="AT50">
            <v>2.0559941017349264</v>
          </cell>
          <cell r="AU50">
            <v>5.2454896301464178</v>
          </cell>
          <cell r="AV50">
            <v>-0.65359067043531127</v>
          </cell>
          <cell r="AX50">
            <v>4.8064881035479123</v>
          </cell>
          <cell r="AY50">
            <v>-0.68046241018690923</v>
          </cell>
          <cell r="AZ50">
            <v>-1.9943987776833871</v>
          </cell>
          <cell r="BA50">
            <v>3.9300602419678152</v>
          </cell>
          <cell r="BB50">
            <v>6.983036661911374</v>
          </cell>
          <cell r="BC50">
            <v>8.0047144142261732</v>
          </cell>
          <cell r="BD50">
            <v>7.0240567581160516</v>
          </cell>
          <cell r="BE50">
            <v>10.281600871172081</v>
          </cell>
          <cell r="BF50">
            <v>2.0559941017349472</v>
          </cell>
          <cell r="BG50">
            <v>5.2454896301464178</v>
          </cell>
          <cell r="BH50">
            <v>-0.65359067043531127</v>
          </cell>
          <cell r="BJ50">
            <v>4.4374729413403147</v>
          </cell>
          <cell r="BK50">
            <v>-0.68046241018690923</v>
          </cell>
          <cell r="BL50">
            <v>0</v>
          </cell>
          <cell r="BM50">
            <v>3.9300602419678152</v>
          </cell>
          <cell r="BN50">
            <v>6.983036661911374</v>
          </cell>
          <cell r="BO50">
            <v>8.0047144142261732</v>
          </cell>
          <cell r="BP50">
            <v>7.0240567581160516</v>
          </cell>
          <cell r="BQ50">
            <v>10.281600871172081</v>
          </cell>
          <cell r="BR50">
            <v>2.0559941017349264</v>
          </cell>
          <cell r="BS50">
            <v>5.2454896301464178</v>
          </cell>
          <cell r="BT50">
            <v>-0.65359067043530084</v>
          </cell>
          <cell r="BV50">
            <v>4.7922796478305552</v>
          </cell>
          <cell r="BW50">
            <v>-0.68046241018690923</v>
          </cell>
          <cell r="BX50">
            <v>0</v>
          </cell>
          <cell r="BY50">
            <v>3.9300602419678152</v>
          </cell>
          <cell r="BZ50">
            <v>6.9830366619113526</v>
          </cell>
          <cell r="CA50">
            <v>8.0047144142261732</v>
          </cell>
          <cell r="CB50">
            <v>7.0240567581160516</v>
          </cell>
          <cell r="CC50">
            <v>10.281600871172081</v>
          </cell>
          <cell r="CD50">
            <v>2.0559941017349264</v>
          </cell>
          <cell r="CE50">
            <v>5.2454896301464178</v>
          </cell>
          <cell r="CF50">
            <v>-0.65359067043531127</v>
          </cell>
          <cell r="CH50">
            <v>5.1802827793145267</v>
          </cell>
          <cell r="CI50">
            <v>-0.68046241018691966</v>
          </cell>
          <cell r="CJ50">
            <v>-1.9943987776833976</v>
          </cell>
          <cell r="CK50">
            <v>3.9300602419678152</v>
          </cell>
          <cell r="CL50">
            <v>6.983036661911374</v>
          </cell>
          <cell r="CM50">
            <v>8.0047144142261732</v>
          </cell>
          <cell r="CN50">
            <v>7.0240567581160516</v>
          </cell>
          <cell r="CO50">
            <v>10.281600871172081</v>
          </cell>
          <cell r="CP50">
            <v>2.0559941017349264</v>
          </cell>
          <cell r="CQ50">
            <v>5.2454896301464178</v>
          </cell>
          <cell r="CR50">
            <v>-0.65359067043530084</v>
          </cell>
          <cell r="CT50">
            <v>4.1274389084117846</v>
          </cell>
          <cell r="CU50">
            <v>-0.68046241018690923</v>
          </cell>
          <cell r="CV50">
            <v>-1.9943987776833871</v>
          </cell>
          <cell r="CW50">
            <v>3.9300602419678152</v>
          </cell>
          <cell r="CX50">
            <v>6.983036661911374</v>
          </cell>
          <cell r="CY50">
            <v>8.0047144142261732</v>
          </cell>
          <cell r="CZ50">
            <v>7.0240567581160516</v>
          </cell>
          <cell r="DA50">
            <v>10.281600871172081</v>
          </cell>
          <cell r="DB50">
            <v>2.0559941017349472</v>
          </cell>
          <cell r="DC50">
            <v>5.2454896301464178</v>
          </cell>
          <cell r="DD50">
            <v>-0.65359067043531127</v>
          </cell>
          <cell r="DF50">
            <v>5.6126451225248841</v>
          </cell>
          <cell r="DG50">
            <v>-0.68046241018690923</v>
          </cell>
          <cell r="DH50">
            <v>-1.9943987776833871</v>
          </cell>
          <cell r="DI50">
            <v>3.9300602419678152</v>
          </cell>
          <cell r="DJ50">
            <v>6.983036661911374</v>
          </cell>
          <cell r="DK50">
            <v>8.0047144142261732</v>
          </cell>
          <cell r="DL50">
            <v>7.0240567581160516</v>
          </cell>
          <cell r="DM50">
            <v>10.281600871172081</v>
          </cell>
          <cell r="DN50">
            <v>2.0559941017349472</v>
          </cell>
          <cell r="DO50">
            <v>5.2454896301464178</v>
          </cell>
          <cell r="DP50">
            <v>-0.6535906704353216</v>
          </cell>
          <cell r="DR50">
            <v>5.199119035091071</v>
          </cell>
          <cell r="DS50">
            <v>-0.68046241018690923</v>
          </cell>
          <cell r="DT50">
            <v>-1.9943987776833976</v>
          </cell>
          <cell r="DU50">
            <v>3.9300602419678152</v>
          </cell>
          <cell r="DV50">
            <v>6.983036661911374</v>
          </cell>
          <cell r="DW50">
            <v>8.0047144142261732</v>
          </cell>
          <cell r="DX50">
            <v>7.0240567581160516</v>
          </cell>
          <cell r="DY50">
            <v>10.281600871172103</v>
          </cell>
          <cell r="DZ50">
            <v>2.0559941017349264</v>
          </cell>
          <cell r="EA50">
            <v>5.2454896301464178</v>
          </cell>
          <cell r="EB50">
            <v>-0.6535906704353216</v>
          </cell>
          <cell r="ED50">
            <v>4.8247727499713733</v>
          </cell>
          <cell r="EE50">
            <v>-0.68046241018690923</v>
          </cell>
          <cell r="EF50">
            <v>0</v>
          </cell>
          <cell r="EG50">
            <v>3.9300602419678152</v>
          </cell>
          <cell r="EH50">
            <v>6.9830366619113526</v>
          </cell>
          <cell r="EI50">
            <v>8.0047144142261732</v>
          </cell>
          <cell r="EJ50">
            <v>7.0240567581160516</v>
          </cell>
          <cell r="EK50">
            <v>10.281600871172081</v>
          </cell>
          <cell r="EL50">
            <v>2.0559941017349264</v>
          </cell>
          <cell r="EM50">
            <v>5.2454896301464391</v>
          </cell>
          <cell r="EN50">
            <v>-0.65359067043531127</v>
          </cell>
        </row>
        <row r="51">
          <cell r="A51">
            <v>35125</v>
          </cell>
          <cell r="B51">
            <v>4.3341154574260132</v>
          </cell>
          <cell r="C51">
            <v>8.3397335183033459</v>
          </cell>
          <cell r="D51">
            <v>0</v>
          </cell>
          <cell r="E51">
            <v>3.9876677585714795</v>
          </cell>
          <cell r="F51">
            <v>0.87993019800914973</v>
          </cell>
          <cell r="G51">
            <v>5.1136093887018266</v>
          </cell>
          <cell r="H51">
            <v>2.6815988270928033</v>
          </cell>
          <cell r="I51">
            <v>11.844207651696644</v>
          </cell>
          <cell r="J51">
            <v>4.8989339701226058</v>
          </cell>
          <cell r="K51">
            <v>3.7543275462913308</v>
          </cell>
          <cell r="L51">
            <v>2.1260616054696668</v>
          </cell>
          <cell r="N51">
            <v>3.980426460716191</v>
          </cell>
          <cell r="O51">
            <v>8.3397335183033245</v>
          </cell>
          <cell r="P51">
            <v>1.9343840339473459</v>
          </cell>
          <cell r="Q51">
            <v>3.9876677585715026</v>
          </cell>
          <cell r="R51">
            <v>0.87993019800914973</v>
          </cell>
          <cell r="S51">
            <v>5.1136093887018266</v>
          </cell>
          <cell r="T51">
            <v>2.6815988270928033</v>
          </cell>
          <cell r="U51">
            <v>11.844207651696669</v>
          </cell>
          <cell r="V51">
            <v>4.8989339701226058</v>
          </cell>
          <cell r="W51">
            <v>3.7543275462913308</v>
          </cell>
          <cell r="X51">
            <v>2.1260616054696668</v>
          </cell>
          <cell r="Z51">
            <v>4.0645707593429892</v>
          </cell>
          <cell r="AA51">
            <v>8.3397335183033245</v>
          </cell>
          <cell r="AB51">
            <v>1.9343840339473459</v>
          </cell>
          <cell r="AC51">
            <v>3.9876677585715026</v>
          </cell>
          <cell r="AD51">
            <v>0.87993019800912686</v>
          </cell>
          <cell r="AE51">
            <v>5.1136093887018266</v>
          </cell>
          <cell r="AF51">
            <v>2.6815988270928033</v>
          </cell>
          <cell r="AG51">
            <v>11.844207651696644</v>
          </cell>
          <cell r="AH51">
            <v>4.8989339701226058</v>
          </cell>
          <cell r="AI51">
            <v>3.7543275462913308</v>
          </cell>
          <cell r="AJ51">
            <v>2.1260616054696895</v>
          </cell>
          <cell r="AL51">
            <v>4.1053276914305048</v>
          </cell>
          <cell r="AM51">
            <v>8.3397335183033245</v>
          </cell>
          <cell r="AN51">
            <v>1.9343840339473459</v>
          </cell>
          <cell r="AO51">
            <v>3.9876677585715026</v>
          </cell>
          <cell r="AP51">
            <v>0.87993019800914973</v>
          </cell>
          <cell r="AQ51">
            <v>5.1136093887018266</v>
          </cell>
          <cell r="AR51">
            <v>2.6815988270928033</v>
          </cell>
          <cell r="AS51">
            <v>11.844207651696621</v>
          </cell>
          <cell r="AT51">
            <v>4.8989339701226058</v>
          </cell>
          <cell r="AU51">
            <v>3.7543275462913308</v>
          </cell>
          <cell r="AV51">
            <v>2.1260616054696895</v>
          </cell>
          <cell r="AX51">
            <v>4.348170594635925</v>
          </cell>
          <cell r="AY51">
            <v>8.3397335183033245</v>
          </cell>
          <cell r="AZ51">
            <v>1.9343840339473459</v>
          </cell>
          <cell r="BA51">
            <v>3.9876677585714795</v>
          </cell>
          <cell r="BB51">
            <v>0.87993019800912686</v>
          </cell>
          <cell r="BC51">
            <v>5.1136093887018497</v>
          </cell>
          <cell r="BD51">
            <v>2.6815988270928033</v>
          </cell>
          <cell r="BE51">
            <v>11.844207651696621</v>
          </cell>
          <cell r="BF51">
            <v>4.8989339701226058</v>
          </cell>
          <cell r="BG51">
            <v>3.7543275462913308</v>
          </cell>
          <cell r="BH51">
            <v>2.1260616054696668</v>
          </cell>
          <cell r="BJ51">
            <v>4.2588348573145751</v>
          </cell>
          <cell r="BK51">
            <v>8.3397335183033245</v>
          </cell>
          <cell r="BL51">
            <v>0</v>
          </cell>
          <cell r="BM51">
            <v>3.9876677585715026</v>
          </cell>
          <cell r="BN51">
            <v>0.87993019800914973</v>
          </cell>
          <cell r="BO51">
            <v>5.1136093887018266</v>
          </cell>
          <cell r="BP51">
            <v>2.6815988270928033</v>
          </cell>
          <cell r="BQ51">
            <v>11.844207651696644</v>
          </cell>
          <cell r="BR51">
            <v>4.8989339701226058</v>
          </cell>
          <cell r="BS51">
            <v>3.7543275462913308</v>
          </cell>
          <cell r="BT51">
            <v>2.1260616054696668</v>
          </cell>
          <cell r="BV51">
            <v>4.0695173860154199</v>
          </cell>
          <cell r="BW51">
            <v>8.3397335183033245</v>
          </cell>
          <cell r="BX51">
            <v>0</v>
          </cell>
          <cell r="BY51">
            <v>3.9876677585715026</v>
          </cell>
          <cell r="BZ51">
            <v>0.87993019800914973</v>
          </cell>
          <cell r="CA51">
            <v>5.1136093887018266</v>
          </cell>
          <cell r="CB51">
            <v>2.6815988270928033</v>
          </cell>
          <cell r="CC51">
            <v>11.844207651696644</v>
          </cell>
          <cell r="CD51">
            <v>4.8989339701226058</v>
          </cell>
          <cell r="CE51">
            <v>3.7543275462913308</v>
          </cell>
          <cell r="CF51">
            <v>2.1260616054696668</v>
          </cell>
          <cell r="CH51">
            <v>4.2382013163321908</v>
          </cell>
          <cell r="CI51">
            <v>8.3397335183033245</v>
          </cell>
          <cell r="CJ51">
            <v>1.9343840339473459</v>
          </cell>
          <cell r="CK51">
            <v>3.9876677585714795</v>
          </cell>
          <cell r="CL51">
            <v>0.87993019800912686</v>
          </cell>
          <cell r="CM51">
            <v>5.1136093887018266</v>
          </cell>
          <cell r="CN51">
            <v>2.6815988270928259</v>
          </cell>
          <cell r="CO51">
            <v>11.844207651696669</v>
          </cell>
          <cell r="CP51">
            <v>4.8989339701226058</v>
          </cell>
          <cell r="CQ51">
            <v>3.7543275462913308</v>
          </cell>
          <cell r="CR51">
            <v>2.1260616054696895</v>
          </cell>
          <cell r="CT51">
            <v>4.0224756631032754</v>
          </cell>
          <cell r="CU51">
            <v>8.3397335183033245</v>
          </cell>
          <cell r="CV51">
            <v>1.9343840339473459</v>
          </cell>
          <cell r="CW51">
            <v>3.9876677585715026</v>
          </cell>
          <cell r="CX51">
            <v>0.87993019800912686</v>
          </cell>
          <cell r="CY51">
            <v>5.1136093887018497</v>
          </cell>
          <cell r="CZ51">
            <v>2.6815988270928033</v>
          </cell>
          <cell r="DA51">
            <v>11.844207651696644</v>
          </cell>
          <cell r="DB51">
            <v>4.8989339701226058</v>
          </cell>
          <cell r="DC51">
            <v>3.7543275462913308</v>
          </cell>
          <cell r="DD51">
            <v>2.1260616054696668</v>
          </cell>
          <cell r="DF51">
            <v>4.2329869186743085</v>
          </cell>
          <cell r="DG51">
            <v>8.3397335183033245</v>
          </cell>
          <cell r="DH51">
            <v>1.9343840339473459</v>
          </cell>
          <cell r="DI51">
            <v>3.9876677585715026</v>
          </cell>
          <cell r="DJ51">
            <v>0.87993019800914973</v>
          </cell>
          <cell r="DK51">
            <v>5.1136093887018266</v>
          </cell>
          <cell r="DL51">
            <v>2.6815988270928033</v>
          </cell>
          <cell r="DM51">
            <v>11.844207651696644</v>
          </cell>
          <cell r="DN51">
            <v>4.8989339701226058</v>
          </cell>
          <cell r="DO51">
            <v>3.7543275462913308</v>
          </cell>
          <cell r="DP51">
            <v>2.1260616054696668</v>
          </cell>
          <cell r="DR51">
            <v>4.2464416283623407</v>
          </cell>
          <cell r="DS51">
            <v>8.3397335183033245</v>
          </cell>
          <cell r="DT51">
            <v>1.9343840339473459</v>
          </cell>
          <cell r="DU51">
            <v>3.9876677585715026</v>
          </cell>
          <cell r="DV51">
            <v>0.87993019800914973</v>
          </cell>
          <cell r="DW51">
            <v>5.1136093887018266</v>
          </cell>
          <cell r="DX51">
            <v>2.6815988270928033</v>
          </cell>
          <cell r="DY51">
            <v>11.844207651696644</v>
          </cell>
          <cell r="DZ51">
            <v>4.8989339701226058</v>
          </cell>
          <cell r="EA51">
            <v>3.7543275462913308</v>
          </cell>
          <cell r="EB51">
            <v>2.1260616054696895</v>
          </cell>
          <cell r="ED51">
            <v>4.7415408376821011</v>
          </cell>
          <cell r="EE51">
            <v>8.3397335183033245</v>
          </cell>
          <cell r="EF51">
            <v>0</v>
          </cell>
          <cell r="EG51">
            <v>3.9876677585715026</v>
          </cell>
          <cell r="EH51">
            <v>0.87993019800914973</v>
          </cell>
          <cell r="EI51">
            <v>5.1136093887018266</v>
          </cell>
          <cell r="EJ51">
            <v>2.6815988270928033</v>
          </cell>
          <cell r="EK51">
            <v>11.844207651696644</v>
          </cell>
          <cell r="EL51">
            <v>4.8989339701226058</v>
          </cell>
          <cell r="EM51">
            <v>3.7543275462913077</v>
          </cell>
          <cell r="EN51">
            <v>2.1260616054696895</v>
          </cell>
        </row>
        <row r="52">
          <cell r="A52">
            <v>35490</v>
          </cell>
          <cell r="B52">
            <v>3.2442119005833936</v>
          </cell>
          <cell r="C52">
            <v>12.872570934091343</v>
          </cell>
          <cell r="D52">
            <v>0</v>
          </cell>
          <cell r="E52">
            <v>1.3732725165639128</v>
          </cell>
          <cell r="F52">
            <v>2.1855700141041026</v>
          </cell>
          <cell r="G52">
            <v>2.2574329444937029</v>
          </cell>
          <cell r="H52">
            <v>-6.7358375725560998E-2</v>
          </cell>
          <cell r="I52">
            <v>5.2587820884883891</v>
          </cell>
          <cell r="J52">
            <v>4.073621215776539</v>
          </cell>
          <cell r="K52">
            <v>4.8341063334862024</v>
          </cell>
          <cell r="L52">
            <v>-0.24832556703694161</v>
          </cell>
          <cell r="N52">
            <v>2.6614443597552162</v>
          </cell>
          <cell r="O52">
            <v>12.872570934091343</v>
          </cell>
          <cell r="P52">
            <v>11.187245481244259</v>
          </cell>
          <cell r="Q52">
            <v>1.3732725165639128</v>
          </cell>
          <cell r="R52">
            <v>2.1855700141041026</v>
          </cell>
          <cell r="S52">
            <v>2.2574329444936772</v>
          </cell>
          <cell r="T52">
            <v>-6.7358375725573683E-2</v>
          </cell>
          <cell r="U52">
            <v>5.2587820884883643</v>
          </cell>
          <cell r="V52">
            <v>4.0736212157765133</v>
          </cell>
          <cell r="W52">
            <v>4.8341063334862024</v>
          </cell>
          <cell r="X52">
            <v>-0.24832556703692893</v>
          </cell>
          <cell r="Z52">
            <v>3.7788870599514857</v>
          </cell>
          <cell r="AA52">
            <v>12.872570934091369</v>
          </cell>
          <cell r="AB52">
            <v>11.187245481244284</v>
          </cell>
          <cell r="AC52">
            <v>1.3732725165639128</v>
          </cell>
          <cell r="AD52">
            <v>2.1855700141041279</v>
          </cell>
          <cell r="AE52">
            <v>2.2574329444937029</v>
          </cell>
          <cell r="AF52">
            <v>-6.7358375725573683E-2</v>
          </cell>
          <cell r="AG52">
            <v>5.2587820884883891</v>
          </cell>
          <cell r="AH52">
            <v>4.073621215776539</v>
          </cell>
          <cell r="AI52">
            <v>4.8341063334862273</v>
          </cell>
          <cell r="AJ52">
            <v>-0.24832556703694161</v>
          </cell>
          <cell r="AL52">
            <v>3.566624339661506</v>
          </cell>
          <cell r="AM52">
            <v>12.872570934091369</v>
          </cell>
          <cell r="AN52">
            <v>11.187245481244284</v>
          </cell>
          <cell r="AO52">
            <v>1.3732725165639128</v>
          </cell>
          <cell r="AP52">
            <v>2.1855700141041279</v>
          </cell>
          <cell r="AQ52">
            <v>2.2574329444937029</v>
          </cell>
          <cell r="AR52">
            <v>-6.7358375725548328E-2</v>
          </cell>
          <cell r="AS52">
            <v>5.2587820884883891</v>
          </cell>
          <cell r="AT52">
            <v>4.0736212157765133</v>
          </cell>
          <cell r="AU52">
            <v>4.8341063334862273</v>
          </cell>
          <cell r="AV52">
            <v>-0.24832556703694161</v>
          </cell>
          <cell r="AX52">
            <v>3.5402183499366524</v>
          </cell>
          <cell r="AY52">
            <v>12.872570934091369</v>
          </cell>
          <cell r="AZ52">
            <v>11.187245481244284</v>
          </cell>
          <cell r="BA52">
            <v>1.3732725165639128</v>
          </cell>
          <cell r="BB52">
            <v>2.1855700141041279</v>
          </cell>
          <cell r="BC52">
            <v>2.2574329444936772</v>
          </cell>
          <cell r="BD52">
            <v>-6.7358375725560998E-2</v>
          </cell>
          <cell r="BE52">
            <v>5.2587820884883891</v>
          </cell>
          <cell r="BF52">
            <v>4.073621215776539</v>
          </cell>
          <cell r="BG52">
            <v>4.8341063334862273</v>
          </cell>
          <cell r="BH52">
            <v>-0.24832556703694161</v>
          </cell>
          <cell r="BJ52">
            <v>3.6084444852457986</v>
          </cell>
          <cell r="BK52">
            <v>12.872570934091343</v>
          </cell>
          <cell r="BL52">
            <v>0</v>
          </cell>
          <cell r="BM52">
            <v>1.3732725165638873</v>
          </cell>
          <cell r="BN52">
            <v>2.1855700141041026</v>
          </cell>
          <cell r="BO52">
            <v>2.2574329444937029</v>
          </cell>
          <cell r="BP52">
            <v>-6.7358375725573683E-2</v>
          </cell>
          <cell r="BQ52">
            <v>5.2587820884884149</v>
          </cell>
          <cell r="BR52">
            <v>4.073621215776539</v>
          </cell>
          <cell r="BS52">
            <v>4.8341063334862024</v>
          </cell>
          <cell r="BT52">
            <v>-0.24832556703692893</v>
          </cell>
          <cell r="BV52">
            <v>3.1872112548804621</v>
          </cell>
          <cell r="BW52">
            <v>12.872570934091343</v>
          </cell>
          <cell r="BX52">
            <v>0</v>
          </cell>
          <cell r="BY52">
            <v>1.3732725165639128</v>
          </cell>
          <cell r="BZ52">
            <v>2.1855700141041279</v>
          </cell>
          <cell r="CA52">
            <v>2.2574329444937029</v>
          </cell>
          <cell r="CB52">
            <v>-6.7358375725560998E-2</v>
          </cell>
          <cell r="CC52">
            <v>5.2587820884883891</v>
          </cell>
          <cell r="CD52">
            <v>4.0736212157765133</v>
          </cell>
          <cell r="CE52">
            <v>4.8341063334862273</v>
          </cell>
          <cell r="CF52">
            <v>-0.24832556703692893</v>
          </cell>
          <cell r="CH52">
            <v>2.7097888666343994</v>
          </cell>
          <cell r="CI52">
            <v>12.872570934091343</v>
          </cell>
          <cell r="CJ52">
            <v>11.187245481244284</v>
          </cell>
          <cell r="CK52">
            <v>1.3732725165639128</v>
          </cell>
          <cell r="CL52">
            <v>2.1855700141041279</v>
          </cell>
          <cell r="CM52">
            <v>2.2574329444937029</v>
          </cell>
          <cell r="CN52">
            <v>-6.7358375725586367E-2</v>
          </cell>
          <cell r="CO52">
            <v>5.2587820884883643</v>
          </cell>
          <cell r="CP52">
            <v>4.0736212157765133</v>
          </cell>
          <cell r="CQ52">
            <v>4.8341063334862024</v>
          </cell>
          <cell r="CR52">
            <v>-0.24832556703694161</v>
          </cell>
          <cell r="CT52">
            <v>3.9842518222493295</v>
          </cell>
          <cell r="CU52">
            <v>12.872570934091343</v>
          </cell>
          <cell r="CV52">
            <v>11.187245481244284</v>
          </cell>
          <cell r="CW52">
            <v>1.3732725165639128</v>
          </cell>
          <cell r="CX52">
            <v>2.1855700141041279</v>
          </cell>
          <cell r="CY52">
            <v>2.2574329444936772</v>
          </cell>
          <cell r="CZ52">
            <v>-6.7358375725573683E-2</v>
          </cell>
          <cell r="DA52">
            <v>5.2587820884884149</v>
          </cell>
          <cell r="DB52">
            <v>4.073621215776539</v>
          </cell>
          <cell r="DC52">
            <v>4.8341063334862024</v>
          </cell>
          <cell r="DD52">
            <v>-0.24832556703691627</v>
          </cell>
          <cell r="DF52">
            <v>3.0032791425063099</v>
          </cell>
          <cell r="DG52">
            <v>12.872570934091343</v>
          </cell>
          <cell r="DH52">
            <v>11.187245481244259</v>
          </cell>
          <cell r="DI52">
            <v>1.3732725165639128</v>
          </cell>
          <cell r="DJ52">
            <v>2.1855700141041279</v>
          </cell>
          <cell r="DK52">
            <v>2.2574329444936772</v>
          </cell>
          <cell r="DL52">
            <v>-6.7358375725548328E-2</v>
          </cell>
          <cell r="DM52">
            <v>5.2587820884883891</v>
          </cell>
          <cell r="DN52">
            <v>4.0736212157765133</v>
          </cell>
          <cell r="DO52">
            <v>4.8341063334862024</v>
          </cell>
          <cell r="DP52">
            <v>-0.24832556703692893</v>
          </cell>
          <cell r="DR52">
            <v>3.0676099289000947</v>
          </cell>
          <cell r="DS52">
            <v>12.872570934091369</v>
          </cell>
          <cell r="DT52">
            <v>11.187245481244284</v>
          </cell>
          <cell r="DU52">
            <v>1.3732725165638873</v>
          </cell>
          <cell r="DV52">
            <v>2.1855700141041279</v>
          </cell>
          <cell r="DW52">
            <v>2.2574329444937029</v>
          </cell>
          <cell r="DX52">
            <v>-6.7358375725573683E-2</v>
          </cell>
          <cell r="DY52">
            <v>5.2587820884884149</v>
          </cell>
          <cell r="DZ52">
            <v>4.073621215776539</v>
          </cell>
          <cell r="EA52">
            <v>4.8341063334862024</v>
          </cell>
          <cell r="EB52">
            <v>-0.24832556703692893</v>
          </cell>
          <cell r="ED52">
            <v>3.6989794245564367</v>
          </cell>
          <cell r="EE52">
            <v>12.872570934091343</v>
          </cell>
          <cell r="EF52">
            <v>0</v>
          </cell>
          <cell r="EG52">
            <v>1.3732725165638873</v>
          </cell>
          <cell r="EH52">
            <v>2.1855700141041279</v>
          </cell>
          <cell r="EI52">
            <v>2.2574329444937029</v>
          </cell>
          <cell r="EJ52">
            <v>-6.7358375725560998E-2</v>
          </cell>
          <cell r="EK52">
            <v>5.2587820884883891</v>
          </cell>
          <cell r="EL52">
            <v>4.0736212157765133</v>
          </cell>
          <cell r="EM52">
            <v>4.8341063334862024</v>
          </cell>
          <cell r="EN52">
            <v>-0.24832556703692893</v>
          </cell>
        </row>
        <row r="53">
          <cell r="A53">
            <v>35855</v>
          </cell>
          <cell r="B53">
            <v>1.6504556099689482</v>
          </cell>
          <cell r="C53">
            <v>-0.41556266761809668</v>
          </cell>
          <cell r="D53">
            <v>0</v>
          </cell>
          <cell r="E53">
            <v>5.7198606972959931</v>
          </cell>
          <cell r="F53">
            <v>0.2331353848068336</v>
          </cell>
          <cell r="G53">
            <v>-0.28354642646832295</v>
          </cell>
          <cell r="H53">
            <v>1.5878084688853551</v>
          </cell>
          <cell r="I53">
            <v>4.8347339324895744</v>
          </cell>
          <cell r="J53">
            <v>2.8840120300842282</v>
          </cell>
          <cell r="K53">
            <v>3.4591796753941635</v>
          </cell>
          <cell r="L53">
            <v>-1.0554606764091354</v>
          </cell>
          <cell r="N53">
            <v>1.9014173673267631</v>
          </cell>
          <cell r="O53">
            <v>-0.41556266761808475</v>
          </cell>
          <cell r="P53">
            <v>1.931173651417166</v>
          </cell>
          <cell r="Q53">
            <v>5.7198606972959931</v>
          </cell>
          <cell r="R53">
            <v>0.2331353848068336</v>
          </cell>
          <cell r="S53">
            <v>-0.28354642646831102</v>
          </cell>
          <cell r="T53">
            <v>1.5878084688853551</v>
          </cell>
          <cell r="U53">
            <v>4.8347339324895744</v>
          </cell>
          <cell r="V53">
            <v>2.8840120300842282</v>
          </cell>
          <cell r="W53">
            <v>3.45917967539414</v>
          </cell>
          <cell r="X53">
            <v>-1.0554606764091472</v>
          </cell>
          <cell r="Z53">
            <v>1.7459792776022276</v>
          </cell>
          <cell r="AA53">
            <v>-0.41556266761809668</v>
          </cell>
          <cell r="AB53">
            <v>1.931173651417166</v>
          </cell>
          <cell r="AC53">
            <v>5.7198606972959931</v>
          </cell>
          <cell r="AD53">
            <v>0.2331353848068336</v>
          </cell>
          <cell r="AE53">
            <v>-0.28354642646833483</v>
          </cell>
          <cell r="AF53">
            <v>1.5878084688853551</v>
          </cell>
          <cell r="AG53">
            <v>4.8347339324895744</v>
          </cell>
          <cell r="AH53">
            <v>2.8840120300842282</v>
          </cell>
          <cell r="AI53">
            <v>3.4591796753941635</v>
          </cell>
          <cell r="AJ53">
            <v>-1.0554606764091592</v>
          </cell>
          <cell r="AL53">
            <v>1.8721341492456967</v>
          </cell>
          <cell r="AM53">
            <v>-0.41556266761809668</v>
          </cell>
          <cell r="AN53">
            <v>1.931173651417166</v>
          </cell>
          <cell r="AO53">
            <v>5.7198606972959931</v>
          </cell>
          <cell r="AP53">
            <v>0.23313538480680981</v>
          </cell>
          <cell r="AQ53">
            <v>-0.28354642646832295</v>
          </cell>
          <cell r="AR53">
            <v>1.5878084688853551</v>
          </cell>
          <cell r="AS53">
            <v>4.8347339324895744</v>
          </cell>
          <cell r="AT53">
            <v>2.8840120300842282</v>
          </cell>
          <cell r="AU53">
            <v>3.4591796753941635</v>
          </cell>
          <cell r="AV53">
            <v>-1.0554606764091472</v>
          </cell>
          <cell r="AX53">
            <v>1.7238533270212963</v>
          </cell>
          <cell r="AY53">
            <v>-0.41556266761810856</v>
          </cell>
          <cell r="AZ53">
            <v>1.931173651417166</v>
          </cell>
          <cell r="BA53">
            <v>5.7198606972959691</v>
          </cell>
          <cell r="BB53">
            <v>0.23313538480680981</v>
          </cell>
          <cell r="BC53">
            <v>-0.28354642646832295</v>
          </cell>
          <cell r="BD53">
            <v>1.5878084688853551</v>
          </cell>
          <cell r="BE53">
            <v>4.8347339324895744</v>
          </cell>
          <cell r="BF53">
            <v>2.8840120300842043</v>
          </cell>
          <cell r="BG53">
            <v>3.4591796753941635</v>
          </cell>
          <cell r="BH53">
            <v>-1.0554606764091592</v>
          </cell>
          <cell r="BJ53">
            <v>1.536374450087985</v>
          </cell>
          <cell r="BK53">
            <v>-0.41556266761809668</v>
          </cell>
          <cell r="BL53">
            <v>0</v>
          </cell>
          <cell r="BM53">
            <v>5.7198606972959931</v>
          </cell>
          <cell r="BN53">
            <v>0.2331353848068336</v>
          </cell>
          <cell r="BO53">
            <v>-0.28354642646832295</v>
          </cell>
          <cell r="BP53">
            <v>1.5878084688853551</v>
          </cell>
          <cell r="BQ53">
            <v>4.8347339324895744</v>
          </cell>
          <cell r="BR53">
            <v>2.8840120300842282</v>
          </cell>
          <cell r="BS53">
            <v>3.4591796753941635</v>
          </cell>
          <cell r="BT53">
            <v>-1.0554606764091472</v>
          </cell>
          <cell r="BV53">
            <v>1.5722060531807358</v>
          </cell>
          <cell r="BW53">
            <v>-0.41556266761808475</v>
          </cell>
          <cell r="BX53">
            <v>0</v>
          </cell>
          <cell r="BY53">
            <v>5.7198606972959931</v>
          </cell>
          <cell r="BZ53">
            <v>0.23313538480680981</v>
          </cell>
          <cell r="CA53">
            <v>-0.28354642646832295</v>
          </cell>
          <cell r="CB53">
            <v>1.5878084688853551</v>
          </cell>
          <cell r="CC53">
            <v>4.8347339324895744</v>
          </cell>
          <cell r="CD53">
            <v>2.8840120300842282</v>
          </cell>
          <cell r="CE53">
            <v>3.4591796753941635</v>
          </cell>
          <cell r="CF53">
            <v>-1.0554606764091592</v>
          </cell>
          <cell r="CH53">
            <v>1.8580049020410438</v>
          </cell>
          <cell r="CI53">
            <v>-0.41556266761808475</v>
          </cell>
          <cell r="CJ53">
            <v>1.931173651417166</v>
          </cell>
          <cell r="CK53">
            <v>5.7198606972959931</v>
          </cell>
          <cell r="CL53">
            <v>0.2331353848068336</v>
          </cell>
          <cell r="CM53">
            <v>-0.28354642646833483</v>
          </cell>
          <cell r="CN53">
            <v>1.5878084688853551</v>
          </cell>
          <cell r="CO53">
            <v>4.8347339324895744</v>
          </cell>
          <cell r="CP53">
            <v>2.8840120300842282</v>
          </cell>
          <cell r="CQ53">
            <v>3.4591796753941635</v>
          </cell>
          <cell r="CR53">
            <v>-1.0554606764091592</v>
          </cell>
          <cell r="CT53">
            <v>1.8437544261229677</v>
          </cell>
          <cell r="CU53">
            <v>-0.41556266761808475</v>
          </cell>
          <cell r="CV53">
            <v>1.931173651417166</v>
          </cell>
          <cell r="CW53">
            <v>5.7198606972959931</v>
          </cell>
          <cell r="CX53">
            <v>0.2331353848068336</v>
          </cell>
          <cell r="CY53">
            <v>-0.28354642646832295</v>
          </cell>
          <cell r="CZ53">
            <v>1.5878084688853791</v>
          </cell>
          <cell r="DA53">
            <v>4.8347339324895744</v>
          </cell>
          <cell r="DB53">
            <v>2.8840120300842043</v>
          </cell>
          <cell r="DC53">
            <v>3.45917967539414</v>
          </cell>
          <cell r="DD53">
            <v>-1.0554606764091592</v>
          </cell>
          <cell r="DF53">
            <v>1.8684035418101264</v>
          </cell>
          <cell r="DG53">
            <v>-0.41556266761809668</v>
          </cell>
          <cell r="DH53">
            <v>1.931173651417166</v>
          </cell>
          <cell r="DI53">
            <v>5.7198606972959691</v>
          </cell>
          <cell r="DJ53">
            <v>0.2331353848068336</v>
          </cell>
          <cell r="DK53">
            <v>-0.28354642646832295</v>
          </cell>
          <cell r="DL53">
            <v>1.5878084688853313</v>
          </cell>
          <cell r="DM53">
            <v>4.8347339324895984</v>
          </cell>
          <cell r="DN53">
            <v>2.8840120300842282</v>
          </cell>
          <cell r="DO53">
            <v>3.4591796753941635</v>
          </cell>
          <cell r="DP53">
            <v>-1.0554606764091354</v>
          </cell>
          <cell r="DR53">
            <v>1.8952356616228405</v>
          </cell>
          <cell r="DS53">
            <v>-0.41556266761809668</v>
          </cell>
          <cell r="DT53">
            <v>1.931173651417166</v>
          </cell>
          <cell r="DU53">
            <v>5.7198606972959931</v>
          </cell>
          <cell r="DV53">
            <v>0.2331353848068336</v>
          </cell>
          <cell r="DW53">
            <v>-0.28354642646832295</v>
          </cell>
          <cell r="DX53">
            <v>1.5878084688853313</v>
          </cell>
          <cell r="DY53">
            <v>4.8347339324895744</v>
          </cell>
          <cell r="DZ53">
            <v>2.8840120300842282</v>
          </cell>
          <cell r="EA53">
            <v>3.4591796753941635</v>
          </cell>
          <cell r="EB53">
            <v>-1.0554606764091592</v>
          </cell>
          <cell r="ED53">
            <v>1.7899926751647088</v>
          </cell>
          <cell r="EE53">
            <v>-0.41556266761808475</v>
          </cell>
          <cell r="EF53">
            <v>0</v>
          </cell>
          <cell r="EG53">
            <v>5.7198606972959931</v>
          </cell>
          <cell r="EH53">
            <v>0.2331353848068336</v>
          </cell>
          <cell r="EI53">
            <v>-0.28354642646832295</v>
          </cell>
          <cell r="EJ53">
            <v>1.5878084688853551</v>
          </cell>
          <cell r="EK53">
            <v>4.8347339324895744</v>
          </cell>
          <cell r="EL53">
            <v>2.8840120300842282</v>
          </cell>
          <cell r="EM53">
            <v>3.4591796753941635</v>
          </cell>
          <cell r="EN53">
            <v>-1.0554606764091592</v>
          </cell>
        </row>
        <row r="54">
          <cell r="A54">
            <v>36220</v>
          </cell>
          <cell r="B54">
            <v>0.91786748284088393</v>
          </cell>
          <cell r="C54">
            <v>0.4070459384414799</v>
          </cell>
          <cell r="D54">
            <v>0</v>
          </cell>
          <cell r="E54">
            <v>1.8261563924253397</v>
          </cell>
          <cell r="F54">
            <v>2.2145621584239676</v>
          </cell>
          <cell r="G54">
            <v>2.5098834480901648</v>
          </cell>
          <cell r="H54">
            <v>2.1094470442199342</v>
          </cell>
          <cell r="I54">
            <v>-2.9762712541289846</v>
          </cell>
          <cell r="J54">
            <v>-0.44722944914358959</v>
          </cell>
          <cell r="K54">
            <v>0.60603247405549254</v>
          </cell>
          <cell r="L54">
            <v>0.36264804886353758</v>
          </cell>
          <cell r="N54">
            <v>0.13844580274395835</v>
          </cell>
          <cell r="O54">
            <v>0.4070459384414799</v>
          </cell>
          <cell r="P54">
            <v>1.8699784564059376</v>
          </cell>
          <cell r="Q54">
            <v>1.8261563924253397</v>
          </cell>
          <cell r="R54">
            <v>2.2145621584239676</v>
          </cell>
          <cell r="S54">
            <v>2.5098834480901648</v>
          </cell>
          <cell r="T54">
            <v>-0.27514228350303432</v>
          </cell>
          <cell r="U54">
            <v>-2.9762712541289824</v>
          </cell>
          <cell r="V54">
            <v>-0.44722944914359181</v>
          </cell>
          <cell r="W54">
            <v>-1.2522037094704395</v>
          </cell>
          <cell r="X54">
            <v>0.36264804886353758</v>
          </cell>
          <cell r="Z54">
            <v>0.5689980998799582</v>
          </cell>
          <cell r="AA54">
            <v>0.4070459384414799</v>
          </cell>
          <cell r="AB54">
            <v>1.8699784564059376</v>
          </cell>
          <cell r="AC54">
            <v>1.8261563924253397</v>
          </cell>
          <cell r="AD54">
            <v>2.2145621584239676</v>
          </cell>
          <cell r="AE54">
            <v>2.5098834480901648</v>
          </cell>
          <cell r="AF54">
            <v>0.40579872552721391</v>
          </cell>
          <cell r="AG54">
            <v>-2.9762712541289846</v>
          </cell>
          <cell r="AH54">
            <v>-0.44722944914358959</v>
          </cell>
          <cell r="AI54">
            <v>-0.74578975972666472</v>
          </cell>
          <cell r="AJ54">
            <v>0.36264804886353758</v>
          </cell>
          <cell r="AL54">
            <v>0.56959729723260466</v>
          </cell>
          <cell r="AM54">
            <v>0.4070459384414799</v>
          </cell>
          <cell r="AN54">
            <v>1.8699784564059376</v>
          </cell>
          <cell r="AO54">
            <v>1.8261563924253397</v>
          </cell>
          <cell r="AP54">
            <v>2.2145621584239676</v>
          </cell>
          <cell r="AQ54">
            <v>2.5098834480901648</v>
          </cell>
          <cell r="AR54">
            <v>0.65676655052086008</v>
          </cell>
          <cell r="AS54">
            <v>-2.9762712541289846</v>
          </cell>
          <cell r="AT54">
            <v>-0.44722944914359181</v>
          </cell>
          <cell r="AU54">
            <v>-0.25576242932681753</v>
          </cell>
          <cell r="AV54">
            <v>0.36264804886353758</v>
          </cell>
          <cell r="AX54">
            <v>0.74384038244015294</v>
          </cell>
          <cell r="AY54">
            <v>0.4070459384414799</v>
          </cell>
          <cell r="AZ54">
            <v>1.8699784564059423</v>
          </cell>
          <cell r="BA54">
            <v>1.8261563924253397</v>
          </cell>
          <cell r="BB54">
            <v>2.2145621584239676</v>
          </cell>
          <cell r="BC54">
            <v>2.5098834480901648</v>
          </cell>
          <cell r="BD54">
            <v>1.3433724878998541</v>
          </cell>
          <cell r="BE54">
            <v>-2.9762712541289869</v>
          </cell>
          <cell r="BF54">
            <v>-0.44722944914358959</v>
          </cell>
          <cell r="BG54">
            <v>0.23360116833377079</v>
          </cell>
          <cell r="BH54">
            <v>0.36264804886353758</v>
          </cell>
          <cell r="BJ54">
            <v>2.1582196202740711</v>
          </cell>
          <cell r="BK54">
            <v>0.4070459384414799</v>
          </cell>
          <cell r="BL54">
            <v>0</v>
          </cell>
          <cell r="BM54">
            <v>1.8261563924253397</v>
          </cell>
          <cell r="BN54">
            <v>2.2145621584239676</v>
          </cell>
          <cell r="BO54">
            <v>2.5098834480901648</v>
          </cell>
          <cell r="BP54">
            <v>10.846056839577608</v>
          </cell>
          <cell r="BQ54">
            <v>-2.9762712541289846</v>
          </cell>
          <cell r="BR54">
            <v>-0.44722944914358959</v>
          </cell>
          <cell r="BS54">
            <v>10.181832258413221</v>
          </cell>
          <cell r="BT54">
            <v>0.36264804886353758</v>
          </cell>
          <cell r="BV54">
            <v>0.87237105687618666</v>
          </cell>
          <cell r="BW54">
            <v>0.40704593844147546</v>
          </cell>
          <cell r="BX54">
            <v>0</v>
          </cell>
          <cell r="BY54">
            <v>1.8261563924253397</v>
          </cell>
          <cell r="BZ54">
            <v>2.2145621584239676</v>
          </cell>
          <cell r="CA54">
            <v>2.5098834480901648</v>
          </cell>
          <cell r="CB54">
            <v>1.9339049121006509</v>
          </cell>
          <cell r="CC54">
            <v>-2.9762712541289846</v>
          </cell>
          <cell r="CD54">
            <v>-0.44722944914359181</v>
          </cell>
          <cell r="CE54">
            <v>-7.0243763110522189E-6</v>
          </cell>
          <cell r="CF54">
            <v>0.36264804886353758</v>
          </cell>
          <cell r="CH54">
            <v>5.2275347670782679E-2</v>
          </cell>
          <cell r="CI54">
            <v>0.4070459384414799</v>
          </cell>
          <cell r="CJ54">
            <v>1.8699784564059376</v>
          </cell>
          <cell r="CK54">
            <v>1.8261563924253397</v>
          </cell>
          <cell r="CL54">
            <v>2.2145621584239676</v>
          </cell>
          <cell r="CM54">
            <v>2.5098834480901604</v>
          </cell>
          <cell r="CN54">
            <v>0.1818217645076865</v>
          </cell>
          <cell r="CO54">
            <v>-2.9762712541289824</v>
          </cell>
          <cell r="CP54">
            <v>-0.44722944914359181</v>
          </cell>
          <cell r="CQ54">
            <v>-1.0185906234654711</v>
          </cell>
          <cell r="CR54">
            <v>0.36264804886354207</v>
          </cell>
          <cell r="CT54">
            <v>0.94016153220572996</v>
          </cell>
          <cell r="CU54">
            <v>0.4070459384414799</v>
          </cell>
          <cell r="CV54">
            <v>1.8699784564059423</v>
          </cell>
          <cell r="CW54">
            <v>1.8261563924253397</v>
          </cell>
          <cell r="CX54">
            <v>2.2145621584239676</v>
          </cell>
          <cell r="CY54">
            <v>2.5098834480901604</v>
          </cell>
          <cell r="CZ54">
            <v>1.3659869484341836</v>
          </cell>
          <cell r="DA54">
            <v>-2.9762712541289846</v>
          </cell>
          <cell r="DB54">
            <v>-0.44722944914358737</v>
          </cell>
          <cell r="DC54">
            <v>0.83203042426050444</v>
          </cell>
          <cell r="DD54">
            <v>0.36264804886353758</v>
          </cell>
          <cell r="DF54">
            <v>0.22339309581678179</v>
          </cell>
          <cell r="DG54">
            <v>0.4070459384414799</v>
          </cell>
          <cell r="DH54">
            <v>1.8699784564059376</v>
          </cell>
          <cell r="DI54">
            <v>1.8261563924253439</v>
          </cell>
          <cell r="DJ54">
            <v>2.2145621584239676</v>
          </cell>
          <cell r="DK54">
            <v>2.5098834480901648</v>
          </cell>
          <cell r="DL54">
            <v>6.2877425091910827E-2</v>
          </cell>
          <cell r="DM54">
            <v>-2.9762712541289846</v>
          </cell>
          <cell r="DN54">
            <v>-0.44722944914358959</v>
          </cell>
          <cell r="DO54">
            <v>-0.9690178163447748</v>
          </cell>
          <cell r="DP54">
            <v>0.36264804886353308</v>
          </cell>
          <cell r="DR54">
            <v>0.69026454642453494</v>
          </cell>
          <cell r="DS54">
            <v>0.4070459384414799</v>
          </cell>
          <cell r="DT54">
            <v>1.8699784564059376</v>
          </cell>
          <cell r="DU54">
            <v>1.8261563924253397</v>
          </cell>
          <cell r="DV54">
            <v>2.2145621584239676</v>
          </cell>
          <cell r="DW54">
            <v>2.5098834480901648</v>
          </cell>
          <cell r="DX54">
            <v>1.2446734529544778</v>
          </cell>
          <cell r="DY54">
            <v>-2.9762712541289846</v>
          </cell>
          <cell r="DZ54">
            <v>-0.44722944914358959</v>
          </cell>
          <cell r="EA54">
            <v>2.562161311741621E-2</v>
          </cell>
          <cell r="EB54">
            <v>0.36264804886353758</v>
          </cell>
          <cell r="ED54">
            <v>2.0660235720633136</v>
          </cell>
          <cell r="EE54">
            <v>0.4070459384414799</v>
          </cell>
          <cell r="EF54">
            <v>0</v>
          </cell>
          <cell r="EG54">
            <v>1.8261563924253397</v>
          </cell>
          <cell r="EH54">
            <v>2.2145621584239676</v>
          </cell>
          <cell r="EI54">
            <v>2.5098834480901604</v>
          </cell>
          <cell r="EJ54">
            <v>29.594553788367573</v>
          </cell>
          <cell r="EK54">
            <v>-2.9762712541289824</v>
          </cell>
          <cell r="EL54">
            <v>-0.44722944914359181</v>
          </cell>
          <cell r="EM54">
            <v>24.350631545873718</v>
          </cell>
          <cell r="EN54">
            <v>0.36264804886353758</v>
          </cell>
        </row>
        <row r="55">
          <cell r="A55">
            <v>36586</v>
          </cell>
          <cell r="B55">
            <v>4.6492723201155162</v>
          </cell>
          <cell r="C55">
            <v>4.8849261690762287</v>
          </cell>
          <cell r="D55">
            <v>0</v>
          </cell>
          <cell r="E55">
            <v>1.3731108906393446</v>
          </cell>
          <cell r="F55">
            <v>5.90822367069525</v>
          </cell>
          <cell r="G55">
            <v>6.0590915944152091</v>
          </cell>
          <cell r="H55">
            <v>6.430822870307213</v>
          </cell>
          <cell r="I55">
            <v>9.7768723681535601</v>
          </cell>
          <cell r="J55">
            <v>0.55375323563376577</v>
          </cell>
          <cell r="K55">
            <v>3.025009853324069</v>
          </cell>
          <cell r="L55">
            <v>-0.48614573704907998</v>
          </cell>
          <cell r="N55">
            <v>5.0311834403906408</v>
          </cell>
          <cell r="O55">
            <v>4.8849261690762287</v>
          </cell>
          <cell r="P55">
            <v>0.76647986573606008</v>
          </cell>
          <cell r="Q55">
            <v>1.3731108906393446</v>
          </cell>
          <cell r="R55">
            <v>5.90822367069525</v>
          </cell>
          <cell r="S55">
            <v>6.059091594415186</v>
          </cell>
          <cell r="T55">
            <v>7.2322449905562873</v>
          </cell>
          <cell r="U55">
            <v>9.7768723681535388</v>
          </cell>
          <cell r="V55">
            <v>0.55375323563376577</v>
          </cell>
          <cell r="W55">
            <v>3.6717237945618852</v>
          </cell>
          <cell r="X55">
            <v>-0.48614573704907998</v>
          </cell>
          <cell r="Z55">
            <v>4.5578630806258236</v>
          </cell>
          <cell r="AA55">
            <v>4.8849261690762518</v>
          </cell>
          <cell r="AB55">
            <v>0.76647986573606008</v>
          </cell>
          <cell r="AC55">
            <v>1.3731108906393446</v>
          </cell>
          <cell r="AD55">
            <v>5.90822367069525</v>
          </cell>
          <cell r="AE55">
            <v>6.059091594415186</v>
          </cell>
          <cell r="AF55">
            <v>6.9844654851664272</v>
          </cell>
          <cell r="AG55">
            <v>9.7768723681535601</v>
          </cell>
          <cell r="AH55">
            <v>0.55375323563378809</v>
          </cell>
          <cell r="AI55">
            <v>3.4832284722071174</v>
          </cell>
          <cell r="AJ55">
            <v>-0.4861457370490912</v>
          </cell>
          <cell r="AL55">
            <v>4.7334686479603372</v>
          </cell>
          <cell r="AM55">
            <v>4.8849261690762287</v>
          </cell>
          <cell r="AN55">
            <v>0.76647986573606008</v>
          </cell>
          <cell r="AO55">
            <v>1.3731108906393446</v>
          </cell>
          <cell r="AP55">
            <v>5.90822367069525</v>
          </cell>
          <cell r="AQ55">
            <v>6.059091594415186</v>
          </cell>
          <cell r="AR55">
            <v>6.897225244195142</v>
          </cell>
          <cell r="AS55">
            <v>9.7768723681535601</v>
          </cell>
          <cell r="AT55">
            <v>0.55375323563376577</v>
          </cell>
          <cell r="AU55">
            <v>3.3099477618048674</v>
          </cell>
          <cell r="AV55">
            <v>-0.4861457370490912</v>
          </cell>
          <cell r="AX55">
            <v>4.5254870420105009</v>
          </cell>
          <cell r="AY55">
            <v>4.8849261690762287</v>
          </cell>
          <cell r="AZ55">
            <v>0.76647986573606008</v>
          </cell>
          <cell r="BA55">
            <v>1.3731108906393446</v>
          </cell>
          <cell r="BB55">
            <v>5.90822367069525</v>
          </cell>
          <cell r="BC55">
            <v>6.059091594415186</v>
          </cell>
          <cell r="BD55">
            <v>6.6689403859209389</v>
          </cell>
          <cell r="BE55">
            <v>9.7768723681535601</v>
          </cell>
          <cell r="BF55">
            <v>0.55375323563376577</v>
          </cell>
          <cell r="BG55">
            <v>3.1451981449966873</v>
          </cell>
          <cell r="BH55">
            <v>-0.48614573704907998</v>
          </cell>
          <cell r="BJ55">
            <v>3.7738014698604827</v>
          </cell>
          <cell r="BK55">
            <v>4.8849261690762287</v>
          </cell>
          <cell r="BL55">
            <v>0</v>
          </cell>
          <cell r="BM55">
            <v>1.3731108906393446</v>
          </cell>
          <cell r="BN55">
            <v>5.90822367069525</v>
          </cell>
          <cell r="BO55">
            <v>6.0590915944152091</v>
          </cell>
          <cell r="BP55">
            <v>4.5465807260813387</v>
          </cell>
          <cell r="BQ55">
            <v>9.7768723681535388</v>
          </cell>
          <cell r="BR55">
            <v>0.55375323563378809</v>
          </cell>
          <cell r="BS55">
            <v>0.94682632199835137</v>
          </cell>
          <cell r="BT55">
            <v>-0.4861457370490912</v>
          </cell>
          <cell r="BV55">
            <v>4.2426469915626486</v>
          </cell>
          <cell r="BW55">
            <v>4.8849261690762518</v>
          </cell>
          <cell r="BX55">
            <v>0</v>
          </cell>
          <cell r="BY55">
            <v>1.3731108906393446</v>
          </cell>
          <cell r="BZ55">
            <v>5.90822367069525</v>
          </cell>
          <cell r="CA55">
            <v>6.0590915944152091</v>
          </cell>
          <cell r="CB55">
            <v>6.4839301896070332</v>
          </cell>
          <cell r="CC55">
            <v>9.7768723681535601</v>
          </cell>
          <cell r="CD55">
            <v>0.55375323563376577</v>
          </cell>
          <cell r="CE55">
            <v>3.222848873327433</v>
          </cell>
          <cell r="CF55">
            <v>-0.48614573704907998</v>
          </cell>
          <cell r="CH55">
            <v>4.4696770778706041</v>
          </cell>
          <cell r="CI55">
            <v>4.8849261690762287</v>
          </cell>
          <cell r="CJ55">
            <v>0.76647986573606008</v>
          </cell>
          <cell r="CK55">
            <v>1.3731108906393446</v>
          </cell>
          <cell r="CL55">
            <v>5.9082236706952722</v>
          </cell>
          <cell r="CM55">
            <v>6.0590915944152091</v>
          </cell>
          <cell r="CN55">
            <v>7.0641380492002614</v>
          </cell>
          <cell r="CO55">
            <v>9.7768723681535388</v>
          </cell>
          <cell r="CP55">
            <v>0.55375323563378809</v>
          </cell>
          <cell r="CQ55">
            <v>3.5835322574669277</v>
          </cell>
          <cell r="CR55">
            <v>-0.48614573704910241</v>
          </cell>
          <cell r="CT55">
            <v>4.0656383117789296</v>
          </cell>
          <cell r="CU55">
            <v>4.8849261690762287</v>
          </cell>
          <cell r="CV55">
            <v>0.76647986573606008</v>
          </cell>
          <cell r="CW55">
            <v>1.3731108906393446</v>
          </cell>
          <cell r="CX55">
            <v>5.90822367069525</v>
          </cell>
          <cell r="CY55">
            <v>6.0590915944152091</v>
          </cell>
          <cell r="CZ55">
            <v>6.6616687909960666</v>
          </cell>
          <cell r="DA55">
            <v>9.7768723681535601</v>
          </cell>
          <cell r="DB55">
            <v>0.55375323563376577</v>
          </cell>
          <cell r="DC55">
            <v>2.9541531595993735</v>
          </cell>
          <cell r="DD55">
            <v>-0.4861457370490912</v>
          </cell>
          <cell r="DF55">
            <v>5.0538509011729849</v>
          </cell>
          <cell r="DG55">
            <v>4.8849261690762287</v>
          </cell>
          <cell r="DH55">
            <v>0.76647986573606008</v>
          </cell>
          <cell r="DI55">
            <v>1.3731108906393446</v>
          </cell>
          <cell r="DJ55">
            <v>5.90822367069525</v>
          </cell>
          <cell r="DK55">
            <v>6.0590915944152091</v>
          </cell>
          <cell r="DL55">
            <v>7.1071648953236339</v>
          </cell>
          <cell r="DM55">
            <v>9.7768723681535601</v>
          </cell>
          <cell r="DN55">
            <v>0.55375323563376577</v>
          </cell>
          <cell r="DO55">
            <v>3.5650936273836504</v>
          </cell>
          <cell r="DP55">
            <v>-0.48614573704907998</v>
          </cell>
          <cell r="DR55">
            <v>4.514044827674013</v>
          </cell>
          <cell r="DS55">
            <v>4.8849261690762287</v>
          </cell>
          <cell r="DT55">
            <v>0.76647986573606008</v>
          </cell>
          <cell r="DU55">
            <v>1.3731108906393446</v>
          </cell>
          <cell r="DV55">
            <v>5.90822367069525</v>
          </cell>
          <cell r="DW55">
            <v>6.0590915944152313</v>
          </cell>
          <cell r="DX55">
            <v>6.7008562697891252</v>
          </cell>
          <cell r="DY55">
            <v>9.7768723681535601</v>
          </cell>
          <cell r="DZ55">
            <v>0.55375323563376577</v>
          </cell>
          <cell r="EA55">
            <v>3.2142423606493482</v>
          </cell>
          <cell r="EB55">
            <v>-0.4861457370490912</v>
          </cell>
          <cell r="ED55">
            <v>4.235739782999226</v>
          </cell>
          <cell r="EE55">
            <v>4.8849261690762287</v>
          </cell>
          <cell r="EF55">
            <v>0</v>
          </cell>
          <cell r="EG55">
            <v>1.3731108906393446</v>
          </cell>
          <cell r="EH55">
            <v>5.9082236706952722</v>
          </cell>
          <cell r="EI55">
            <v>6.0590915944152091</v>
          </cell>
          <cell r="EJ55">
            <v>2.7352056733394061</v>
          </cell>
          <cell r="EK55">
            <v>9.7768723681535601</v>
          </cell>
          <cell r="EL55">
            <v>0.55375323563376577</v>
          </cell>
          <cell r="EM55">
            <v>-0.48904792600982777</v>
          </cell>
          <cell r="EN55">
            <v>-0.48614573704907998</v>
          </cell>
        </row>
        <row r="56">
          <cell r="A56">
            <v>36951</v>
          </cell>
          <cell r="B56">
            <v>2.8838840758016016</v>
          </cell>
          <cell r="C56">
            <v>5.3550051570612558</v>
          </cell>
          <cell r="D56">
            <v>0</v>
          </cell>
          <cell r="E56">
            <v>3.4680925014079977</v>
          </cell>
          <cell r="F56">
            <v>2.5550592258298339</v>
          </cell>
          <cell r="G56">
            <v>-5.0657400932315158</v>
          </cell>
          <cell r="H56">
            <v>2.8211164218000073</v>
          </cell>
          <cell r="I56">
            <v>9.3466455653061846</v>
          </cell>
          <cell r="J56">
            <v>2.1812990860933219</v>
          </cell>
          <cell r="K56">
            <v>5.2070494294445409</v>
          </cell>
          <cell r="L56">
            <v>1.7532491950287523</v>
          </cell>
          <cell r="N56">
            <v>2.4967135552307118</v>
          </cell>
          <cell r="O56">
            <v>5.3550051570612558</v>
          </cell>
          <cell r="P56">
            <v>-0.420741860311448</v>
          </cell>
          <cell r="Q56">
            <v>3.4680925014079977</v>
          </cell>
          <cell r="R56">
            <v>2.5550592258298339</v>
          </cell>
          <cell r="S56">
            <v>-5.0657400932315158</v>
          </cell>
          <cell r="T56">
            <v>1.964913089270188</v>
          </cell>
          <cell r="U56">
            <v>9.3466455653061846</v>
          </cell>
          <cell r="V56">
            <v>2.1812990860933219</v>
          </cell>
          <cell r="W56">
            <v>4.2449034274919564</v>
          </cell>
          <cell r="X56">
            <v>1.7532491950287523</v>
          </cell>
          <cell r="Z56">
            <v>2.6768815569335969</v>
          </cell>
          <cell r="AA56">
            <v>5.3550051570612558</v>
          </cell>
          <cell r="AB56">
            <v>-0.420741860311448</v>
          </cell>
          <cell r="AC56">
            <v>3.4680925014079977</v>
          </cell>
          <cell r="AD56">
            <v>2.5550592258298339</v>
          </cell>
          <cell r="AE56">
            <v>-5.0657400932315015</v>
          </cell>
          <cell r="AF56">
            <v>3.3870033735350042</v>
          </cell>
          <cell r="AG56">
            <v>9.3466455653061846</v>
          </cell>
          <cell r="AH56">
            <v>2.1812990860933219</v>
          </cell>
          <cell r="AI56">
            <v>5.7117161134965109</v>
          </cell>
          <cell r="AJ56">
            <v>1.7532491950287794</v>
          </cell>
          <cell r="AL56">
            <v>1.6945273895698776</v>
          </cell>
          <cell r="AM56">
            <v>5.3550051570612824</v>
          </cell>
          <cell r="AN56">
            <v>-0.420741860311448</v>
          </cell>
          <cell r="AO56">
            <v>3.4680925014079977</v>
          </cell>
          <cell r="AP56">
            <v>2.5550592258298339</v>
          </cell>
          <cell r="AQ56">
            <v>-5.0657400932315015</v>
          </cell>
          <cell r="AR56">
            <v>0.44733571302238895</v>
          </cell>
          <cell r="AS56">
            <v>9.3466455653061846</v>
          </cell>
          <cell r="AT56">
            <v>2.1812990860933219</v>
          </cell>
          <cell r="AU56">
            <v>2.5226593873510024</v>
          </cell>
          <cell r="AV56">
            <v>1.7532491950287794</v>
          </cell>
          <cell r="AX56">
            <v>3.7266315516566451</v>
          </cell>
          <cell r="AY56">
            <v>5.3550051570612558</v>
          </cell>
          <cell r="AZ56">
            <v>-0.42074186031146144</v>
          </cell>
          <cell r="BA56">
            <v>3.4680925014079977</v>
          </cell>
          <cell r="BB56">
            <v>2.5550592258298339</v>
          </cell>
          <cell r="BC56">
            <v>-5.0657400932315015</v>
          </cell>
          <cell r="BD56">
            <v>5.3629885711737</v>
          </cell>
          <cell r="BE56">
            <v>9.3466455653061846</v>
          </cell>
          <cell r="BF56">
            <v>2.1812990860933219</v>
          </cell>
          <cell r="BG56">
            <v>7.7801812363082572</v>
          </cell>
          <cell r="BH56">
            <v>1.7532491950287523</v>
          </cell>
          <cell r="BJ56">
            <v>2.6075478464059776</v>
          </cell>
          <cell r="BK56">
            <v>5.3550051570612558</v>
          </cell>
          <cell r="BL56">
            <v>0</v>
          </cell>
          <cell r="BM56">
            <v>3.4680925014079977</v>
          </cell>
          <cell r="BN56">
            <v>2.5550592258298339</v>
          </cell>
          <cell r="BO56">
            <v>-5.0657400932315158</v>
          </cell>
          <cell r="BP56">
            <v>4.7015673325261016</v>
          </cell>
          <cell r="BQ56">
            <v>9.3466455653061846</v>
          </cell>
          <cell r="BR56">
            <v>2.1812990860933219</v>
          </cell>
          <cell r="BS56">
            <v>7.2462184086320889</v>
          </cell>
          <cell r="BT56">
            <v>1.7532491950287523</v>
          </cell>
          <cell r="BV56">
            <v>3.3662347294614481</v>
          </cell>
          <cell r="BW56">
            <v>5.3550051570612558</v>
          </cell>
          <cell r="BX56">
            <v>0</v>
          </cell>
          <cell r="BY56">
            <v>3.4680925014079977</v>
          </cell>
          <cell r="BZ56">
            <v>2.5550592258298339</v>
          </cell>
          <cell r="CA56">
            <v>-5.0657400932315158</v>
          </cell>
          <cell r="CB56">
            <v>5.7223576797215818</v>
          </cell>
          <cell r="CC56">
            <v>9.3466455653061846</v>
          </cell>
          <cell r="CD56">
            <v>2.1812990860933219</v>
          </cell>
          <cell r="CE56">
            <v>7.1654591754329156</v>
          </cell>
          <cell r="CF56">
            <v>1.7532491950287523</v>
          </cell>
          <cell r="CH56">
            <v>3.1487017834661346</v>
          </cell>
          <cell r="CI56">
            <v>5.3550051570612558</v>
          </cell>
          <cell r="CJ56">
            <v>-0.420741860311448</v>
          </cell>
          <cell r="CK56">
            <v>3.4680925014079977</v>
          </cell>
          <cell r="CL56">
            <v>2.5550592258298339</v>
          </cell>
          <cell r="CM56">
            <v>-5.0657400932315158</v>
          </cell>
          <cell r="CN56">
            <v>3.6446159939829887</v>
          </cell>
          <cell r="CO56">
            <v>9.3466455653061846</v>
          </cell>
          <cell r="CP56">
            <v>2.1812990860933219</v>
          </cell>
          <cell r="CQ56">
            <v>5.8112395522799263</v>
          </cell>
          <cell r="CR56">
            <v>1.7532491950287794</v>
          </cell>
          <cell r="CT56">
            <v>3.2631379695798213</v>
          </cell>
          <cell r="CU56">
            <v>5.3550051570612558</v>
          </cell>
          <cell r="CV56">
            <v>-0.420741860311448</v>
          </cell>
          <cell r="CW56">
            <v>3.4680925014079977</v>
          </cell>
          <cell r="CX56">
            <v>2.5550592258298339</v>
          </cell>
          <cell r="CY56">
            <v>-5.0657400932315015</v>
          </cell>
          <cell r="CZ56">
            <v>4.9438845658560373</v>
          </cell>
          <cell r="DA56">
            <v>9.3466455653061846</v>
          </cell>
          <cell r="DB56">
            <v>2.1812990860932948</v>
          </cell>
          <cell r="DC56">
            <v>8.0262981008595222</v>
          </cell>
          <cell r="DD56">
            <v>1.7532491950287523</v>
          </cell>
          <cell r="DF56">
            <v>3.196051628267127</v>
          </cell>
          <cell r="DG56">
            <v>5.3550051570612824</v>
          </cell>
          <cell r="DH56">
            <v>-0.42074186031146144</v>
          </cell>
          <cell r="DI56">
            <v>3.4680925014079977</v>
          </cell>
          <cell r="DJ56">
            <v>2.5550592258298339</v>
          </cell>
          <cell r="DK56">
            <v>-5.0657400932315015</v>
          </cell>
          <cell r="DL56">
            <v>3.1469048937117403</v>
          </cell>
          <cell r="DM56">
            <v>9.3466455653061846</v>
          </cell>
          <cell r="DN56">
            <v>2.1812990860933219</v>
          </cell>
          <cell r="DO56">
            <v>5.5460776688921865</v>
          </cell>
          <cell r="DP56">
            <v>1.7532491950287523</v>
          </cell>
          <cell r="DR56">
            <v>3.5036558127262918</v>
          </cell>
          <cell r="DS56">
            <v>5.3550051570612558</v>
          </cell>
          <cell r="DT56">
            <v>-0.42074186031146144</v>
          </cell>
          <cell r="DU56">
            <v>3.4680925014079977</v>
          </cell>
          <cell r="DV56">
            <v>2.5550592258298339</v>
          </cell>
          <cell r="DW56">
            <v>-5.0657400932315158</v>
          </cell>
          <cell r="DX56">
            <v>5.1553983041316584</v>
          </cell>
          <cell r="DY56">
            <v>9.346645565306158</v>
          </cell>
          <cell r="DZ56">
            <v>2.1812990860933219</v>
          </cell>
          <cell r="EA56">
            <v>7.4085776519343831</v>
          </cell>
          <cell r="EB56">
            <v>1.7532491950287523</v>
          </cell>
          <cell r="ED56">
            <v>1.7016651720605624</v>
          </cell>
          <cell r="EE56">
            <v>5.3550051570612558</v>
          </cell>
          <cell r="EF56">
            <v>0</v>
          </cell>
          <cell r="EG56">
            <v>3.4680925014079977</v>
          </cell>
          <cell r="EH56">
            <v>2.5550592258298073</v>
          </cell>
          <cell r="EI56">
            <v>-5.0657400932315015</v>
          </cell>
          <cell r="EJ56">
            <v>-17.473418855019514</v>
          </cell>
          <cell r="EK56">
            <v>9.3466455653061846</v>
          </cell>
          <cell r="EL56">
            <v>2.1812990860932948</v>
          </cell>
          <cell r="EM56">
            <v>-14.60414127539245</v>
          </cell>
          <cell r="EN56">
            <v>1.7532491950287523</v>
          </cell>
        </row>
        <row r="57">
          <cell r="A57">
            <v>37316</v>
          </cell>
          <cell r="B57">
            <v>-2.4385560938244843</v>
          </cell>
          <cell r="C57">
            <v>3.4163797450902429</v>
          </cell>
          <cell r="D57">
            <v>0</v>
          </cell>
          <cell r="E57">
            <v>2.4542812055867582</v>
          </cell>
          <cell r="F57">
            <v>3.1045525547447919</v>
          </cell>
          <cell r="G57">
            <v>2.0304898497704662</v>
          </cell>
          <cell r="H57">
            <v>-13.109024024581618</v>
          </cell>
          <cell r="I57">
            <v>6.7245660214044243</v>
          </cell>
          <cell r="J57">
            <v>2.4859539469479666</v>
          </cell>
          <cell r="K57">
            <v>-10.195853445834677</v>
          </cell>
          <cell r="L57">
            <v>0.50223457433573737</v>
          </cell>
          <cell r="N57">
            <v>3.0234999471229207</v>
          </cell>
          <cell r="O57">
            <v>3.4163797450902429</v>
          </cell>
          <cell r="P57">
            <v>2.2979520828587505</v>
          </cell>
          <cell r="Q57">
            <v>2.4542812055867582</v>
          </cell>
          <cell r="R57">
            <v>3.1045525547447919</v>
          </cell>
          <cell r="S57">
            <v>2.0304898497704662</v>
          </cell>
          <cell r="T57">
            <v>2.4358589098737355</v>
          </cell>
          <cell r="U57">
            <v>6.7245660214044243</v>
          </cell>
          <cell r="V57">
            <v>2.4859539469479666</v>
          </cell>
          <cell r="W57">
            <v>2.9334975977133162</v>
          </cell>
          <cell r="X57">
            <v>0.50223457433573737</v>
          </cell>
          <cell r="Z57">
            <v>2.0387669727371938</v>
          </cell>
          <cell r="AA57">
            <v>3.4163797450902429</v>
          </cell>
          <cell r="AB57">
            <v>2.2979520828587763</v>
          </cell>
          <cell r="AC57">
            <v>2.4542812055867582</v>
          </cell>
          <cell r="AD57">
            <v>3.1045525547447919</v>
          </cell>
          <cell r="AE57">
            <v>2.0304898497704662</v>
          </cell>
          <cell r="AF57">
            <v>-0.38914643866255</v>
          </cell>
          <cell r="AG57">
            <v>6.7245660214044243</v>
          </cell>
          <cell r="AH57">
            <v>2.4859539469479666</v>
          </cell>
          <cell r="AI57">
            <v>0.77213108844290057</v>
          </cell>
          <cell r="AJ57">
            <v>0.50223457433573737</v>
          </cell>
          <cell r="AL57">
            <v>0.71955372823724328</v>
          </cell>
          <cell r="AM57">
            <v>3.4163797450902167</v>
          </cell>
          <cell r="AN57">
            <v>2.2979520828587505</v>
          </cell>
          <cell r="AO57">
            <v>2.4542812055867582</v>
          </cell>
          <cell r="AP57">
            <v>3.1045525547447919</v>
          </cell>
          <cell r="AQ57">
            <v>2.0304898497704662</v>
          </cell>
          <cell r="AR57">
            <v>-3.3861592178334634</v>
          </cell>
          <cell r="AS57">
            <v>6.7245660214044243</v>
          </cell>
          <cell r="AT57">
            <v>2.4859539469479666</v>
          </cell>
          <cell r="AU57">
            <v>-3.6265703737583879</v>
          </cell>
          <cell r="AV57">
            <v>0.50223457433573737</v>
          </cell>
          <cell r="AX57">
            <v>1.4979400006156718</v>
          </cell>
          <cell r="AY57">
            <v>3.4163797450902429</v>
          </cell>
          <cell r="AZ57">
            <v>2.2979520828587763</v>
          </cell>
          <cell r="BA57">
            <v>2.4542812055867582</v>
          </cell>
          <cell r="BB57">
            <v>3.1045525547447919</v>
          </cell>
          <cell r="BC57">
            <v>2.0304898497704662</v>
          </cell>
          <cell r="BD57">
            <v>-1.8263440326705196</v>
          </cell>
          <cell r="BE57">
            <v>6.7245660214044243</v>
          </cell>
          <cell r="BF57">
            <v>2.4859539469479666</v>
          </cell>
          <cell r="BG57">
            <v>-1.1206156340541744</v>
          </cell>
          <cell r="BH57">
            <v>0.50223457433573737</v>
          </cell>
          <cell r="BJ57">
            <v>9.6141719061737074</v>
          </cell>
          <cell r="BK57">
            <v>3.4163797450902429</v>
          </cell>
          <cell r="BL57">
            <v>0</v>
          </cell>
          <cell r="BM57">
            <v>2.4542812055867582</v>
          </cell>
          <cell r="BN57">
            <v>3.1045525547447919</v>
          </cell>
          <cell r="BO57">
            <v>2.0304898497704924</v>
          </cell>
          <cell r="BP57">
            <v>51.817420319119499</v>
          </cell>
          <cell r="BQ57">
            <v>6.7245660214044243</v>
          </cell>
          <cell r="BR57">
            <v>2.4859539469479666</v>
          </cell>
          <cell r="BS57">
            <v>55.281374042111437</v>
          </cell>
          <cell r="BT57">
            <v>0.50223457433573737</v>
          </cell>
          <cell r="BV57">
            <v>4.815620297611134</v>
          </cell>
          <cell r="BW57">
            <v>3.4163797450902429</v>
          </cell>
          <cell r="BX57">
            <v>0</v>
          </cell>
          <cell r="BY57">
            <v>2.4542812055867582</v>
          </cell>
          <cell r="BZ57">
            <v>3.1045525547447919</v>
          </cell>
          <cell r="CA57">
            <v>2.0304898497704662</v>
          </cell>
          <cell r="CB57">
            <v>10.44717454893374</v>
          </cell>
          <cell r="CC57">
            <v>6.7245660214044243</v>
          </cell>
          <cell r="CD57">
            <v>2.4859539469479666</v>
          </cell>
          <cell r="CE57">
            <v>8.9268716898248996</v>
          </cell>
          <cell r="CF57">
            <v>0.50223457433573737</v>
          </cell>
          <cell r="CH57">
            <v>2.3474323187414159</v>
          </cell>
          <cell r="CI57">
            <v>3.4163797450902429</v>
          </cell>
          <cell r="CJ57">
            <v>2.2979520828587505</v>
          </cell>
          <cell r="CK57">
            <v>2.4542812055867582</v>
          </cell>
          <cell r="CL57">
            <v>3.1045525547447919</v>
          </cell>
          <cell r="CM57">
            <v>2.0304898497704662</v>
          </cell>
          <cell r="CN57">
            <v>0.1005726438374546</v>
          </cell>
          <cell r="CO57">
            <v>6.7245660214044243</v>
          </cell>
          <cell r="CP57">
            <v>2.4859539469479666</v>
          </cell>
          <cell r="CQ57">
            <v>1.6865017302364218</v>
          </cell>
          <cell r="CR57">
            <v>0.50223457433571128</v>
          </cell>
          <cell r="CT57">
            <v>1.7106980830261742</v>
          </cell>
          <cell r="CU57">
            <v>3.4163797450902429</v>
          </cell>
          <cell r="CV57">
            <v>2.2979520828587763</v>
          </cell>
          <cell r="CW57">
            <v>2.4542812055867582</v>
          </cell>
          <cell r="CX57">
            <v>3.1045525547447919</v>
          </cell>
          <cell r="CY57">
            <v>2.0304898497704662</v>
          </cell>
          <cell r="CZ57">
            <v>-1.1721473301334004</v>
          </cell>
          <cell r="DA57">
            <v>6.7245660214044243</v>
          </cell>
          <cell r="DB57">
            <v>2.4859539469479923</v>
          </cell>
          <cell r="DC57">
            <v>-1.8620418860830259</v>
          </cell>
          <cell r="DD57">
            <v>0.50223457433573737</v>
          </cell>
          <cell r="DF57">
            <v>2.4553052148728494</v>
          </cell>
          <cell r="DG57">
            <v>3.4163797450902429</v>
          </cell>
          <cell r="DH57">
            <v>2.2979520828587763</v>
          </cell>
          <cell r="DI57">
            <v>2.4542812055867582</v>
          </cell>
          <cell r="DJ57">
            <v>3.1045525547447919</v>
          </cell>
          <cell r="DK57">
            <v>2.0304898497704662</v>
          </cell>
          <cell r="DL57">
            <v>0.51235309034471377</v>
          </cell>
          <cell r="DM57">
            <v>6.7245660214044243</v>
          </cell>
          <cell r="DN57">
            <v>2.4859539469479666</v>
          </cell>
          <cell r="DO57">
            <v>1.2222718914138941</v>
          </cell>
          <cell r="DP57">
            <v>0.50223457433576346</v>
          </cell>
          <cell r="DR57">
            <v>3.5993772218142039</v>
          </cell>
          <cell r="DS57">
            <v>3.4163797450902429</v>
          </cell>
          <cell r="DT57">
            <v>2.2979520828587505</v>
          </cell>
          <cell r="DU57">
            <v>2.4542812055867844</v>
          </cell>
          <cell r="DV57">
            <v>3.1045525547447657</v>
          </cell>
          <cell r="DW57">
            <v>2.0304898497704662</v>
          </cell>
          <cell r="DX57">
            <v>4.4160281739480354</v>
          </cell>
          <cell r="DY57">
            <v>6.7245660214044243</v>
          </cell>
          <cell r="DZ57">
            <v>2.4859539469479666</v>
          </cell>
          <cell r="EA57">
            <v>5.0312243636129104</v>
          </cell>
          <cell r="EB57">
            <v>0.50223457433573737</v>
          </cell>
          <cell r="ED57">
            <v>10.539947549928419</v>
          </cell>
          <cell r="EE57">
            <v>3.4163797450902429</v>
          </cell>
          <cell r="EF57">
            <v>0</v>
          </cell>
          <cell r="EG57">
            <v>2.4542812055867844</v>
          </cell>
          <cell r="EH57">
            <v>3.1045525547448176</v>
          </cell>
          <cell r="EI57">
            <v>2.0304898497704924</v>
          </cell>
          <cell r="EJ57">
            <v>154.79553616309505</v>
          </cell>
          <cell r="EK57">
            <v>6.7245660214044243</v>
          </cell>
          <cell r="EL57">
            <v>2.4859539469479666</v>
          </cell>
          <cell r="EM57">
            <v>148.7598596480629</v>
          </cell>
          <cell r="EN57">
            <v>0.50223457433573737</v>
          </cell>
        </row>
        <row r="58">
          <cell r="A58">
            <v>37681</v>
          </cell>
          <cell r="B58">
            <v>1.0257283804720574</v>
          </cell>
          <cell r="C58">
            <v>2.1314014911477455</v>
          </cell>
          <cell r="D58">
            <v>0</v>
          </cell>
          <cell r="E58">
            <v>1.5311701308384114</v>
          </cell>
          <cell r="F58">
            <v>1.9473395232001243</v>
          </cell>
          <cell r="G58">
            <v>1.2752299777971261</v>
          </cell>
          <cell r="H58">
            <v>-1.258020319212964</v>
          </cell>
          <cell r="I58">
            <v>4.2035900965832393</v>
          </cell>
          <cell r="J58">
            <v>1.5646877440389602</v>
          </cell>
          <cell r="K58">
            <v>-0.2743092144792072</v>
          </cell>
          <cell r="L58">
            <v>0.31333271848103483</v>
          </cell>
          <cell r="N58">
            <v>2.0847546483779178</v>
          </cell>
          <cell r="O58">
            <v>2.1314014911477455</v>
          </cell>
          <cell r="P58">
            <v>1.4432113861211817</v>
          </cell>
          <cell r="Q58">
            <v>1.5311701308384114</v>
          </cell>
          <cell r="R58">
            <v>1.9473395232000974</v>
          </cell>
          <cell r="S58">
            <v>1.2752299777971261</v>
          </cell>
          <cell r="T58">
            <v>1.9884762870513046</v>
          </cell>
          <cell r="U58">
            <v>4.2035900965832393</v>
          </cell>
          <cell r="V58">
            <v>1.5646877440389331</v>
          </cell>
          <cell r="W58">
            <v>2.3867371609505108</v>
          </cell>
          <cell r="X58">
            <v>0.31333271848103483</v>
          </cell>
          <cell r="Z58">
            <v>1.7251122991868151</v>
          </cell>
          <cell r="AA58">
            <v>2.1314014911477455</v>
          </cell>
          <cell r="AB58">
            <v>1.4432113861211817</v>
          </cell>
          <cell r="AC58">
            <v>1.5311701308384114</v>
          </cell>
          <cell r="AD58">
            <v>1.9473395232000974</v>
          </cell>
          <cell r="AE58">
            <v>1.2752299777971261</v>
          </cell>
          <cell r="AF58">
            <v>1.1072068934794173</v>
          </cell>
          <cell r="AG58">
            <v>4.2035900965832393</v>
          </cell>
          <cell r="AH58">
            <v>1.5646877440389331</v>
          </cell>
          <cell r="AI58">
            <v>1.6941899129869407</v>
          </cell>
          <cell r="AJ58">
            <v>0.31333271848103483</v>
          </cell>
          <cell r="AL58">
            <v>1.5845256329277468</v>
          </cell>
          <cell r="AM58">
            <v>2.1314014911477455</v>
          </cell>
          <cell r="AN58">
            <v>1.4432113861211817</v>
          </cell>
          <cell r="AO58">
            <v>1.5311701308384114</v>
          </cell>
          <cell r="AP58">
            <v>1.9473395232000974</v>
          </cell>
          <cell r="AQ58">
            <v>1.2752299777971261</v>
          </cell>
          <cell r="AR58">
            <v>0.72639145944325045</v>
          </cell>
          <cell r="AS58">
            <v>4.2035900965832393</v>
          </cell>
          <cell r="AT58">
            <v>1.5646877440389602</v>
          </cell>
          <cell r="AU58">
            <v>0.95488421505245269</v>
          </cell>
          <cell r="AV58">
            <v>0.31333271848103483</v>
          </cell>
          <cell r="AX58">
            <v>1.3545453851476097</v>
          </cell>
          <cell r="AY58">
            <v>2.1314014911477455</v>
          </cell>
          <cell r="AZ58">
            <v>1.4432113861211817</v>
          </cell>
          <cell r="BA58">
            <v>1.5311701308384114</v>
          </cell>
          <cell r="BB58">
            <v>1.9473395232000974</v>
          </cell>
          <cell r="BC58">
            <v>1.2752299777971261</v>
          </cell>
          <cell r="BD58">
            <v>-1.0469856089217851E-2</v>
          </cell>
          <cell r="BE58">
            <v>4.2035900965832393</v>
          </cell>
          <cell r="BF58">
            <v>1.5646877440389331</v>
          </cell>
          <cell r="BG58">
            <v>0.44871987435135374</v>
          </cell>
          <cell r="BH58">
            <v>0.31333271848106181</v>
          </cell>
          <cell r="BJ58">
            <v>0.57987468643803108</v>
          </cell>
          <cell r="BK58">
            <v>2.1314014911477455</v>
          </cell>
          <cell r="BL58">
            <v>0</v>
          </cell>
          <cell r="BM58">
            <v>1.5311701308384114</v>
          </cell>
          <cell r="BN58">
            <v>1.9473395232001243</v>
          </cell>
          <cell r="BO58">
            <v>1.2752299777971261</v>
          </cell>
          <cell r="BP58">
            <v>-4.626608752379143</v>
          </cell>
          <cell r="BQ58">
            <v>4.2035900965832127</v>
          </cell>
          <cell r="BR58">
            <v>1.5646877440389602</v>
          </cell>
          <cell r="BS58">
            <v>-4.4670232919899808</v>
          </cell>
          <cell r="BT58">
            <v>0.31333271848103483</v>
          </cell>
          <cell r="BV58">
            <v>1.3283648398270564</v>
          </cell>
          <cell r="BW58">
            <v>2.1314014911477455</v>
          </cell>
          <cell r="BX58">
            <v>0</v>
          </cell>
          <cell r="BY58">
            <v>1.5311701308384114</v>
          </cell>
          <cell r="BZ58">
            <v>1.9473395232000974</v>
          </cell>
          <cell r="CA58">
            <v>1.275229977797153</v>
          </cell>
          <cell r="CB58">
            <v>-0.39084837240355086</v>
          </cell>
          <cell r="CC58">
            <v>4.2035900965832393</v>
          </cell>
          <cell r="CD58">
            <v>1.5646877440389602</v>
          </cell>
          <cell r="CE58">
            <v>0.87642323767157926</v>
          </cell>
          <cell r="CF58">
            <v>0.31333271848103483</v>
          </cell>
          <cell r="CH58">
            <v>1.8812798194014935</v>
          </cell>
          <cell r="CI58">
            <v>2.1314014911477455</v>
          </cell>
          <cell r="CJ58">
            <v>1.4432113861211817</v>
          </cell>
          <cell r="CK58">
            <v>1.5311701308384114</v>
          </cell>
          <cell r="CL58">
            <v>1.9473395232000974</v>
          </cell>
          <cell r="CM58">
            <v>1.275229977797153</v>
          </cell>
          <cell r="CN58">
            <v>1.3951515047593088</v>
          </cell>
          <cell r="CO58">
            <v>4.2035900965832393</v>
          </cell>
          <cell r="CP58">
            <v>1.5646877440389602</v>
          </cell>
          <cell r="CQ58">
            <v>2.066896484265385</v>
          </cell>
          <cell r="CR58">
            <v>0.31333271848103483</v>
          </cell>
          <cell r="CT58">
            <v>1.318967778940805</v>
          </cell>
          <cell r="CU58">
            <v>2.1314014911477455</v>
          </cell>
          <cell r="CV58">
            <v>1.4432113861211546</v>
          </cell>
          <cell r="CW58">
            <v>1.5311701308384114</v>
          </cell>
          <cell r="CX58">
            <v>1.9473395232000974</v>
          </cell>
          <cell r="CY58">
            <v>1.2752299777971261</v>
          </cell>
          <cell r="CZ58">
            <v>-3.1271240107776807E-2</v>
          </cell>
          <cell r="DA58">
            <v>4.2035900965832393</v>
          </cell>
          <cell r="DB58">
            <v>1.5646877440389602</v>
          </cell>
          <cell r="DC58">
            <v>-0.27169601413509953</v>
          </cell>
          <cell r="DD58">
            <v>0.31333271848103483</v>
          </cell>
          <cell r="DF58">
            <v>1.9784955887617528</v>
          </cell>
          <cell r="DG58">
            <v>2.1314014911477455</v>
          </cell>
          <cell r="DH58">
            <v>1.4432113861211817</v>
          </cell>
          <cell r="DI58">
            <v>1.5311701308384114</v>
          </cell>
          <cell r="DJ58">
            <v>1.9473395232000974</v>
          </cell>
          <cell r="DK58">
            <v>1.2752299777971261</v>
          </cell>
          <cell r="DL58">
            <v>1.5465796662632538</v>
          </cell>
          <cell r="DM58">
            <v>4.2035900965832393</v>
          </cell>
          <cell r="DN58">
            <v>1.5646877440389602</v>
          </cell>
          <cell r="DO58">
            <v>1.9961758882199558</v>
          </cell>
          <cell r="DP58">
            <v>0.31333271848103483</v>
          </cell>
          <cell r="DR58">
            <v>1.4401133439316594</v>
          </cell>
          <cell r="DS58">
            <v>2.1314014911477455</v>
          </cell>
          <cell r="DT58">
            <v>1.4432113861211817</v>
          </cell>
          <cell r="DU58">
            <v>1.5311701308384114</v>
          </cell>
          <cell r="DV58">
            <v>1.9473395232000974</v>
          </cell>
          <cell r="DW58">
            <v>1.275229977797153</v>
          </cell>
          <cell r="DX58">
            <v>0.2060434853797064</v>
          </cell>
          <cell r="DY58">
            <v>4.2035900965832393</v>
          </cell>
          <cell r="DZ58">
            <v>1.5646877440389602</v>
          </cell>
          <cell r="EA58">
            <v>0.79435793998728732</v>
          </cell>
          <cell r="EB58">
            <v>0.31333271848103483</v>
          </cell>
          <cell r="ED58">
            <v>1.0769738342251589</v>
          </cell>
          <cell r="EE58">
            <v>2.1314014911477455</v>
          </cell>
          <cell r="EF58">
            <v>0</v>
          </cell>
          <cell r="EG58">
            <v>1.5311701308384114</v>
          </cell>
          <cell r="EH58">
            <v>1.9473395232000974</v>
          </cell>
          <cell r="EI58">
            <v>1.2752299777971261</v>
          </cell>
          <cell r="EJ58">
            <v>-6.5051666450217294</v>
          </cell>
          <cell r="EK58">
            <v>4.2035900965832127</v>
          </cell>
          <cell r="EL58">
            <v>1.5646877440389602</v>
          </cell>
          <cell r="EM58">
            <v>-5.8976255986084798</v>
          </cell>
          <cell r="EN58">
            <v>0.31333271848106181</v>
          </cell>
        </row>
        <row r="59">
          <cell r="A59">
            <v>38047</v>
          </cell>
          <cell r="B59">
            <v>2.7376948344437935</v>
          </cell>
          <cell r="C59">
            <v>3.3659173341519559</v>
          </cell>
          <cell r="D59">
            <v>0</v>
          </cell>
          <cell r="E59">
            <v>2.4180296890706487</v>
          </cell>
          <cell r="F59">
            <v>3.0852187171529781</v>
          </cell>
          <cell r="G59">
            <v>2.0219498950455499</v>
          </cell>
          <cell r="H59">
            <v>1.5069636826539323</v>
          </cell>
          <cell r="I59">
            <v>6.6464399892520465</v>
          </cell>
          <cell r="J59">
            <v>2.4841919963319783</v>
          </cell>
          <cell r="K59">
            <v>2.5439038294030532</v>
          </cell>
          <cell r="L59">
            <v>0.49481622874544057</v>
          </cell>
          <cell r="N59">
            <v>3.4205956618045041</v>
          </cell>
          <cell r="O59">
            <v>3.3659173341519559</v>
          </cell>
          <cell r="P59">
            <v>2.2883693012741881</v>
          </cell>
          <cell r="Q59">
            <v>2.4180296890706723</v>
          </cell>
          <cell r="R59">
            <v>3.0852187171530017</v>
          </cell>
          <cell r="S59">
            <v>2.0219498950455499</v>
          </cell>
          <cell r="T59">
            <v>3.4253757073852356</v>
          </cell>
          <cell r="U59">
            <v>6.6464399892520225</v>
          </cell>
          <cell r="V59">
            <v>2.4841919963319783</v>
          </cell>
          <cell r="W59">
            <v>4.1142816117606342</v>
          </cell>
          <cell r="X59">
            <v>0.49481622874544057</v>
          </cell>
          <cell r="Z59">
            <v>3.1059412459653934</v>
          </cell>
          <cell r="AA59">
            <v>3.3659173341519324</v>
          </cell>
          <cell r="AB59">
            <v>2.2883693012742112</v>
          </cell>
          <cell r="AC59">
            <v>2.4180296890706723</v>
          </cell>
          <cell r="AD59">
            <v>3.0852187171530248</v>
          </cell>
          <cell r="AE59">
            <v>2.0219498950455499</v>
          </cell>
          <cell r="AF59">
            <v>2.9146697477458363</v>
          </cell>
          <cell r="AG59">
            <v>6.6464399892520225</v>
          </cell>
          <cell r="AH59">
            <v>2.4841919963319783</v>
          </cell>
          <cell r="AI59">
            <v>3.7121190931042656</v>
          </cell>
          <cell r="AJ59">
            <v>0.49481622874544057</v>
          </cell>
          <cell r="AL59">
            <v>3.0966160495551343</v>
          </cell>
          <cell r="AM59">
            <v>3.3659173341519559</v>
          </cell>
          <cell r="AN59">
            <v>2.2883693012741881</v>
          </cell>
          <cell r="AO59">
            <v>2.4180296890706723</v>
          </cell>
          <cell r="AP59">
            <v>3.0852187171529781</v>
          </cell>
          <cell r="AQ59">
            <v>2.0219498950455499</v>
          </cell>
          <cell r="AR59">
            <v>2.6917026753391231</v>
          </cell>
          <cell r="AS59">
            <v>6.6464399892520465</v>
          </cell>
          <cell r="AT59">
            <v>2.4841919963319783</v>
          </cell>
          <cell r="AU59">
            <v>3.277781146901019</v>
          </cell>
          <cell r="AV59">
            <v>0.49481622874546399</v>
          </cell>
          <cell r="AX59">
            <v>2.9056231068746108</v>
          </cell>
          <cell r="AY59">
            <v>3.3659173341519559</v>
          </cell>
          <cell r="AZ59">
            <v>2.2883693012741881</v>
          </cell>
          <cell r="BA59">
            <v>2.4180296890706487</v>
          </cell>
          <cell r="BB59">
            <v>3.0852187171529781</v>
          </cell>
          <cell r="BC59">
            <v>2.0219498950455499</v>
          </cell>
          <cell r="BD59">
            <v>2.2562997469965462</v>
          </cell>
          <cell r="BE59">
            <v>6.6464399892520225</v>
          </cell>
          <cell r="BF59">
            <v>2.4841919963320014</v>
          </cell>
          <cell r="BG59">
            <v>2.9773736722924449</v>
          </cell>
          <cell r="BH59">
            <v>0.49481622874544057</v>
          </cell>
          <cell r="BJ59">
            <v>2.2455963051508876</v>
          </cell>
          <cell r="BK59">
            <v>3.3659173341519559</v>
          </cell>
          <cell r="BL59">
            <v>0</v>
          </cell>
          <cell r="BM59">
            <v>2.4180296890706723</v>
          </cell>
          <cell r="BN59">
            <v>3.0852187171529781</v>
          </cell>
          <cell r="BO59">
            <v>2.0219498950455499</v>
          </cell>
          <cell r="BP59">
            <v>-0.59632764223954682</v>
          </cell>
          <cell r="BQ59">
            <v>6.6464399892520465</v>
          </cell>
          <cell r="BR59">
            <v>2.4841919963319783</v>
          </cell>
          <cell r="BS59">
            <v>-7.5350660829299129E-2</v>
          </cell>
          <cell r="BT59">
            <v>0.49481622874544057</v>
          </cell>
          <cell r="BV59">
            <v>2.7926088969678187</v>
          </cell>
          <cell r="BW59">
            <v>3.3659173341519324</v>
          </cell>
          <cell r="BX59">
            <v>0</v>
          </cell>
          <cell r="BY59">
            <v>2.4180296890706723</v>
          </cell>
          <cell r="BZ59">
            <v>3.0852187171530017</v>
          </cell>
          <cell r="CA59">
            <v>2.0219498950455264</v>
          </cell>
          <cell r="CB59">
            <v>2.0294638087786256</v>
          </cell>
          <cell r="CC59">
            <v>6.6464399892520465</v>
          </cell>
          <cell r="CD59">
            <v>2.4841919963319783</v>
          </cell>
          <cell r="CE59">
            <v>3.2313775620978884</v>
          </cell>
          <cell r="CF59">
            <v>0.49481622874546399</v>
          </cell>
          <cell r="CH59">
            <v>3.2477642000902085</v>
          </cell>
          <cell r="CI59">
            <v>3.3659173341519559</v>
          </cell>
          <cell r="CJ59">
            <v>2.2883693012741881</v>
          </cell>
          <cell r="CK59">
            <v>2.4180296890706723</v>
          </cell>
          <cell r="CL59">
            <v>3.0852187171530017</v>
          </cell>
          <cell r="CM59">
            <v>2.0219498950455499</v>
          </cell>
          <cell r="CN59">
            <v>3.0823431010450655</v>
          </cell>
          <cell r="CO59">
            <v>6.6464399892520225</v>
          </cell>
          <cell r="CP59">
            <v>2.4841919963319783</v>
          </cell>
          <cell r="CQ59">
            <v>3.9291105008181724</v>
          </cell>
          <cell r="CR59">
            <v>0.49481622874544057</v>
          </cell>
          <cell r="CT59">
            <v>2.798778088627385</v>
          </cell>
          <cell r="CU59">
            <v>3.3659173341519559</v>
          </cell>
          <cell r="CV59">
            <v>2.2883693012742112</v>
          </cell>
          <cell r="CW59">
            <v>2.4180296890706723</v>
          </cell>
          <cell r="CX59">
            <v>3.0852187171530017</v>
          </cell>
          <cell r="CY59">
            <v>2.0219498950455499</v>
          </cell>
          <cell r="CZ59">
            <v>2.2439317362025983</v>
          </cell>
          <cell r="DA59">
            <v>6.6464399892520225</v>
          </cell>
          <cell r="DB59">
            <v>2.4841919963319783</v>
          </cell>
          <cell r="DC59">
            <v>2.5454798086848536</v>
          </cell>
          <cell r="DD59">
            <v>0.49481622874544057</v>
          </cell>
          <cell r="DF59">
            <v>3.392268223043704</v>
          </cell>
          <cell r="DG59">
            <v>3.3659173341519559</v>
          </cell>
          <cell r="DH59">
            <v>2.2883693012741881</v>
          </cell>
          <cell r="DI59">
            <v>2.4180296890706487</v>
          </cell>
          <cell r="DJ59">
            <v>3.0852187171529781</v>
          </cell>
          <cell r="DK59">
            <v>2.0219498950455264</v>
          </cell>
          <cell r="DL59">
            <v>3.1702063630506561</v>
          </cell>
          <cell r="DM59">
            <v>6.6464399892520225</v>
          </cell>
          <cell r="DN59">
            <v>2.4841919963319783</v>
          </cell>
          <cell r="DO59">
            <v>3.8880373972471793</v>
          </cell>
          <cell r="DP59">
            <v>0.49481622874544057</v>
          </cell>
          <cell r="DR59">
            <v>2.9644989988078629</v>
          </cell>
          <cell r="DS59">
            <v>3.3659173341519559</v>
          </cell>
          <cell r="DT59">
            <v>2.2883693012741881</v>
          </cell>
          <cell r="DU59">
            <v>2.4180296890706723</v>
          </cell>
          <cell r="DV59">
            <v>3.0852187171530017</v>
          </cell>
          <cell r="DW59">
            <v>2.0219498950455264</v>
          </cell>
          <cell r="DX59">
            <v>2.3847822967812036</v>
          </cell>
          <cell r="DY59">
            <v>6.6464399892520225</v>
          </cell>
          <cell r="DZ59">
            <v>2.4841919963319783</v>
          </cell>
          <cell r="EA59">
            <v>3.1827785568330893</v>
          </cell>
          <cell r="EB59">
            <v>0.49481622874544057</v>
          </cell>
          <cell r="ED59">
            <v>2.7047681618667552</v>
          </cell>
          <cell r="EE59">
            <v>3.3659173341519559</v>
          </cell>
          <cell r="EF59">
            <v>0</v>
          </cell>
          <cell r="EG59">
            <v>2.4180296890706723</v>
          </cell>
          <cell r="EH59">
            <v>3.0852187171530017</v>
          </cell>
          <cell r="EI59">
            <v>2.0219498950455499</v>
          </cell>
          <cell r="EJ59">
            <v>-1.8228211128526874</v>
          </cell>
          <cell r="EK59">
            <v>6.6464399892520465</v>
          </cell>
          <cell r="EL59">
            <v>2.4841919963319783</v>
          </cell>
          <cell r="EM59">
            <v>-1.012570187103456</v>
          </cell>
          <cell r="EN59">
            <v>0.49481622874544057</v>
          </cell>
        </row>
        <row r="60">
          <cell r="A60">
            <v>38412</v>
          </cell>
          <cell r="B60">
            <v>2.6282910876961108</v>
          </cell>
          <cell r="C60">
            <v>2.7643974496601857</v>
          </cell>
          <cell r="D60">
            <v>0</v>
          </cell>
          <cell r="E60">
            <v>1.9859059038221192</v>
          </cell>
          <cell r="F60">
            <v>2.5484293595522489</v>
          </cell>
          <cell r="G60">
            <v>1.6725749602804352</v>
          </cell>
          <cell r="H60">
            <v>2.3869889035396192</v>
          </cell>
          <cell r="I60">
            <v>5.4704611877676674</v>
          </cell>
          <cell r="J60">
            <v>2.0597686123757608</v>
          </cell>
          <cell r="K60">
            <v>3.0908302653420257</v>
          </cell>
          <cell r="L60">
            <v>0.40638810478394216</v>
          </cell>
          <cell r="N60">
            <v>2.8723626378682754</v>
          </cell>
          <cell r="O60">
            <v>2.7643974496601635</v>
          </cell>
          <cell r="P60">
            <v>1.8931114024558673</v>
          </cell>
          <cell r="Q60">
            <v>1.9859059038221192</v>
          </cell>
          <cell r="R60">
            <v>2.5484293595522489</v>
          </cell>
          <cell r="S60">
            <v>1.6725749602804352</v>
          </cell>
          <cell r="T60">
            <v>2.9046327487563715</v>
          </cell>
          <cell r="U60">
            <v>5.4704611877676896</v>
          </cell>
          <cell r="V60">
            <v>2.0597686123757608</v>
          </cell>
          <cell r="W60">
            <v>3.5130901983774665</v>
          </cell>
          <cell r="X60">
            <v>0.40638810478394216</v>
          </cell>
          <cell r="Z60">
            <v>2.6932302274373487</v>
          </cell>
          <cell r="AA60">
            <v>2.7643974496601857</v>
          </cell>
          <cell r="AB60">
            <v>1.8931114024558673</v>
          </cell>
          <cell r="AC60">
            <v>1.9859059038221192</v>
          </cell>
          <cell r="AD60">
            <v>2.5484293595522489</v>
          </cell>
          <cell r="AE60">
            <v>1.6725749602804352</v>
          </cell>
          <cell r="AF60">
            <v>2.7686179367136678</v>
          </cell>
          <cell r="AG60">
            <v>5.4704611877676674</v>
          </cell>
          <cell r="AH60">
            <v>2.0597686123757608</v>
          </cell>
          <cell r="AI60">
            <v>3.406108745794084</v>
          </cell>
          <cell r="AJ60">
            <v>0.40638810478394216</v>
          </cell>
          <cell r="AL60">
            <v>2.7544839853851144</v>
          </cell>
          <cell r="AM60">
            <v>2.7643974496601857</v>
          </cell>
          <cell r="AN60">
            <v>1.8931114024558897</v>
          </cell>
          <cell r="AO60">
            <v>1.9859059038221192</v>
          </cell>
          <cell r="AP60">
            <v>2.5484293595522489</v>
          </cell>
          <cell r="AQ60">
            <v>1.672574960280413</v>
          </cell>
          <cell r="AR60">
            <v>2.708833239639485</v>
          </cell>
          <cell r="AS60">
            <v>5.4704611877676674</v>
          </cell>
          <cell r="AT60">
            <v>2.0597686123757608</v>
          </cell>
          <cell r="AU60">
            <v>3.2896799541254995</v>
          </cell>
          <cell r="AV60">
            <v>0.40638810478394216</v>
          </cell>
          <cell r="AX60">
            <v>2.6520787219755926</v>
          </cell>
          <cell r="AY60">
            <v>2.7643974496601635</v>
          </cell>
          <cell r="AZ60">
            <v>1.8931114024558673</v>
          </cell>
          <cell r="BA60">
            <v>1.9859059038221192</v>
          </cell>
          <cell r="BB60">
            <v>2.5484293595522489</v>
          </cell>
          <cell r="BC60">
            <v>1.6725749602804352</v>
          </cell>
          <cell r="BD60">
            <v>2.5913745795023515</v>
          </cell>
          <cell r="BE60">
            <v>5.4704611877676896</v>
          </cell>
          <cell r="BF60">
            <v>2.0597686123757608</v>
          </cell>
          <cell r="BG60">
            <v>3.2086073845713861</v>
          </cell>
          <cell r="BH60">
            <v>0.40638810478394216</v>
          </cell>
          <cell r="BJ60">
            <v>2.2830962660344012</v>
          </cell>
          <cell r="BK60">
            <v>2.7643974496601857</v>
          </cell>
          <cell r="BL60">
            <v>0</v>
          </cell>
          <cell r="BM60">
            <v>1.985905903822097</v>
          </cell>
          <cell r="BN60">
            <v>2.5484293595522489</v>
          </cell>
          <cell r="BO60">
            <v>1.672574960280413</v>
          </cell>
          <cell r="BP60">
            <v>1.7977101084506488</v>
          </cell>
          <cell r="BQ60">
            <v>5.4704611877676674</v>
          </cell>
          <cell r="BR60">
            <v>2.0597686123757608</v>
          </cell>
          <cell r="BS60">
            <v>2.3585588825034836</v>
          </cell>
          <cell r="BT60">
            <v>0.40638810478394216</v>
          </cell>
          <cell r="BV60">
            <v>2.5362520661537769</v>
          </cell>
          <cell r="BW60">
            <v>2.7643974496601857</v>
          </cell>
          <cell r="BX60">
            <v>0</v>
          </cell>
          <cell r="BY60">
            <v>1.9859059038221192</v>
          </cell>
          <cell r="BZ60">
            <v>2.5484293595522489</v>
          </cell>
          <cell r="CA60">
            <v>1.6725749602804352</v>
          </cell>
          <cell r="CB60">
            <v>2.5298043123058616</v>
          </cell>
          <cell r="CC60">
            <v>5.4704611877676674</v>
          </cell>
          <cell r="CD60">
            <v>2.0597686123757608</v>
          </cell>
          <cell r="CE60">
            <v>3.2771860150356793</v>
          </cell>
          <cell r="CF60">
            <v>0.40638810478391996</v>
          </cell>
          <cell r="CH60">
            <v>2.7831186201613622</v>
          </cell>
          <cell r="CI60">
            <v>2.7643974496601857</v>
          </cell>
          <cell r="CJ60">
            <v>1.8931114024558673</v>
          </cell>
          <cell r="CK60">
            <v>1.985905903822097</v>
          </cell>
          <cell r="CL60">
            <v>2.5484293595522489</v>
          </cell>
          <cell r="CM60">
            <v>1.672574960280413</v>
          </cell>
          <cell r="CN60">
            <v>2.8134149108181532</v>
          </cell>
          <cell r="CO60">
            <v>5.4704611877676896</v>
          </cell>
          <cell r="CP60">
            <v>2.0597686123757608</v>
          </cell>
          <cell r="CQ60">
            <v>3.4639294582035864</v>
          </cell>
          <cell r="CR60">
            <v>0.40638810478394216</v>
          </cell>
          <cell r="CT60">
            <v>2.5474888103189874</v>
          </cell>
          <cell r="CU60">
            <v>2.7643974496601635</v>
          </cell>
          <cell r="CV60">
            <v>1.8931114024558673</v>
          </cell>
          <cell r="CW60">
            <v>1.9859059038221192</v>
          </cell>
          <cell r="CX60">
            <v>2.5484293595522489</v>
          </cell>
          <cell r="CY60">
            <v>1.6725749602804352</v>
          </cell>
          <cell r="CZ60">
            <v>2.5880241998967048</v>
          </cell>
          <cell r="DA60">
            <v>5.4704611877676896</v>
          </cell>
          <cell r="DB60">
            <v>2.0597686123757608</v>
          </cell>
          <cell r="DC60">
            <v>3.091260182183595</v>
          </cell>
          <cell r="DD60">
            <v>0.40638810478394216</v>
          </cell>
          <cell r="DF60">
            <v>2.8943245848676691</v>
          </cell>
          <cell r="DG60">
            <v>2.7643974496601857</v>
          </cell>
          <cell r="DH60">
            <v>1.8931114024558897</v>
          </cell>
          <cell r="DI60">
            <v>1.9859059038221192</v>
          </cell>
          <cell r="DJ60">
            <v>2.5484293595522489</v>
          </cell>
          <cell r="DK60">
            <v>1.6725749602804352</v>
          </cell>
          <cell r="DL60">
            <v>2.8368339941335354</v>
          </cell>
          <cell r="DM60">
            <v>5.4704611877676896</v>
          </cell>
          <cell r="DN60">
            <v>2.0597686123757608</v>
          </cell>
          <cell r="DO60">
            <v>3.4530024899180947</v>
          </cell>
          <cell r="DP60">
            <v>0.40638810478394216</v>
          </cell>
          <cell r="DR60">
            <v>2.6767064547057906</v>
          </cell>
          <cell r="DS60">
            <v>2.7643974496601857</v>
          </cell>
          <cell r="DT60">
            <v>1.8931114024558673</v>
          </cell>
          <cell r="DU60">
            <v>1.985905903822097</v>
          </cell>
          <cell r="DV60">
            <v>2.5484293595522489</v>
          </cell>
          <cell r="DW60">
            <v>1.6725749602804352</v>
          </cell>
          <cell r="DX60">
            <v>2.6261338897293287</v>
          </cell>
          <cell r="DY60">
            <v>5.4704611877676674</v>
          </cell>
          <cell r="DZ60">
            <v>2.0597686123757608</v>
          </cell>
          <cell r="EA60">
            <v>3.2640895359275413</v>
          </cell>
          <cell r="EB60">
            <v>0.40638810478394216</v>
          </cell>
          <cell r="ED60">
            <v>2.5598615494374144</v>
          </cell>
          <cell r="EE60">
            <v>2.7643974496601857</v>
          </cell>
          <cell r="EF60">
            <v>0</v>
          </cell>
          <cell r="EG60">
            <v>1.9859059038221192</v>
          </cell>
          <cell r="EH60">
            <v>2.5484293595522489</v>
          </cell>
          <cell r="EI60">
            <v>1.6725749602804352</v>
          </cell>
          <cell r="EJ60">
            <v>1.4430517157376841</v>
          </cell>
          <cell r="EK60">
            <v>5.4704611877676896</v>
          </cell>
          <cell r="EL60">
            <v>2.0597686123757608</v>
          </cell>
          <cell r="EM60">
            <v>2.0876230775382263</v>
          </cell>
          <cell r="EN60">
            <v>0.40638810478394216</v>
          </cell>
        </row>
        <row r="61">
          <cell r="A61">
            <v>38777</v>
          </cell>
          <cell r="B61">
            <v>1.8975344035810249</v>
          </cell>
          <cell r="C61">
            <v>2.9248045560066513</v>
          </cell>
          <cell r="D61">
            <v>0</v>
          </cell>
          <cell r="E61">
            <v>2.1011402090583648</v>
          </cell>
          <cell r="F61">
            <v>2.7095114486948235</v>
          </cell>
          <cell r="G61">
            <v>1.780589357771853</v>
          </cell>
          <cell r="H61">
            <v>-0.47457464722154463</v>
          </cell>
          <cell r="I61">
            <v>5.7988347735798502</v>
          </cell>
          <cell r="J61">
            <v>2.1972177196680787</v>
          </cell>
          <cell r="K61">
            <v>0.77706669392294858</v>
          </cell>
          <cell r="L61">
            <v>0.42996921985087394</v>
          </cell>
          <cell r="N61">
            <v>2.7866577908269408</v>
          </cell>
          <cell r="O61">
            <v>2.9248045560066758</v>
          </cell>
          <cell r="P61">
            <v>2.0156046021663778</v>
          </cell>
          <cell r="Q61">
            <v>2.1011402090583648</v>
          </cell>
          <cell r="R61">
            <v>2.7095114486948235</v>
          </cell>
          <cell r="S61">
            <v>1.7805893577718774</v>
          </cell>
          <cell r="T61">
            <v>2.3435533201171515</v>
          </cell>
          <cell r="U61">
            <v>5.7988347735798502</v>
          </cell>
          <cell r="V61">
            <v>2.1972177196680787</v>
          </cell>
          <cell r="W61">
            <v>2.9078545774094247</v>
          </cell>
          <cell r="X61">
            <v>0.42996921985087394</v>
          </cell>
          <cell r="Z61">
            <v>2.6223064163169996</v>
          </cell>
          <cell r="AA61">
            <v>2.9248045560066513</v>
          </cell>
          <cell r="AB61">
            <v>2.0156046021664022</v>
          </cell>
          <cell r="AC61">
            <v>2.10114020905834</v>
          </cell>
          <cell r="AD61">
            <v>2.7095114486948235</v>
          </cell>
          <cell r="AE61">
            <v>1.780589357771853</v>
          </cell>
          <cell r="AF61">
            <v>2.1243577964263789</v>
          </cell>
          <cell r="AG61">
            <v>5.7988347735798502</v>
          </cell>
          <cell r="AH61">
            <v>2.1972177196680787</v>
          </cell>
          <cell r="AI61">
            <v>2.9287618173552037</v>
          </cell>
          <cell r="AJ61">
            <v>0.42996921985087394</v>
          </cell>
          <cell r="AL61">
            <v>1.8519462104758633</v>
          </cell>
          <cell r="AM61">
            <v>2.9248045560066513</v>
          </cell>
          <cell r="AN61">
            <v>2.0156046021663778</v>
          </cell>
          <cell r="AO61">
            <v>2.1011402090583648</v>
          </cell>
          <cell r="AP61">
            <v>2.7095114486948235</v>
          </cell>
          <cell r="AQ61">
            <v>1.7805893577718774</v>
          </cell>
          <cell r="AR61">
            <v>-7.2539241540752322E-2</v>
          </cell>
          <cell r="AS61">
            <v>5.7988347735798502</v>
          </cell>
          <cell r="AT61">
            <v>2.1972177196680542</v>
          </cell>
          <cell r="AU61">
            <v>0.15099827320059414</v>
          </cell>
          <cell r="AV61">
            <v>0.42996921985087394</v>
          </cell>
          <cell r="AX61">
            <v>2.7379848723042777</v>
          </cell>
          <cell r="AY61">
            <v>2.9248045560066513</v>
          </cell>
          <cell r="AZ61">
            <v>2.0156046021664022</v>
          </cell>
          <cell r="BA61">
            <v>2.1011402090583648</v>
          </cell>
          <cell r="BB61">
            <v>2.7095114486948235</v>
          </cell>
          <cell r="BC61">
            <v>1.7805893577718774</v>
          </cell>
          <cell r="BD61">
            <v>2.457948164052028</v>
          </cell>
          <cell r="BE61">
            <v>5.7988347735798502</v>
          </cell>
          <cell r="BF61">
            <v>2.1972177196680542</v>
          </cell>
          <cell r="BG61">
            <v>3.140342569879055</v>
          </cell>
          <cell r="BH61">
            <v>0.42996921985087394</v>
          </cell>
          <cell r="BJ61">
            <v>2.1993307659255112</v>
          </cell>
          <cell r="BK61">
            <v>2.9248045560066513</v>
          </cell>
          <cell r="BL61">
            <v>0</v>
          </cell>
          <cell r="BM61">
            <v>2.1011402090583648</v>
          </cell>
          <cell r="BN61">
            <v>2.7095114486948235</v>
          </cell>
          <cell r="BO61">
            <v>1.7805893577718774</v>
          </cell>
          <cell r="BP61">
            <v>0.57468216956894924</v>
          </cell>
          <cell r="BQ61">
            <v>5.7988347735798502</v>
          </cell>
          <cell r="BR61">
            <v>2.1972177196680542</v>
          </cell>
          <cell r="BS61">
            <v>1.1319362125383974</v>
          </cell>
          <cell r="BT61">
            <v>0.42996921985087394</v>
          </cell>
          <cell r="BV61">
            <v>2.6005899958772671</v>
          </cell>
          <cell r="BW61">
            <v>2.9248045560066513</v>
          </cell>
          <cell r="BX61">
            <v>0</v>
          </cell>
          <cell r="BY61">
            <v>2.10114020905834</v>
          </cell>
          <cell r="BZ61">
            <v>2.7095114486948235</v>
          </cell>
          <cell r="CA61">
            <v>1.7805893577718774</v>
          </cell>
          <cell r="CB61">
            <v>2.2506020489845295</v>
          </cell>
          <cell r="CC61">
            <v>5.7988347735798502</v>
          </cell>
          <cell r="CD61">
            <v>2.1972177196680542</v>
          </cell>
          <cell r="CE61">
            <v>3.2049639463669815</v>
          </cell>
          <cell r="CF61">
            <v>0.42996921985087394</v>
          </cell>
          <cell r="CH61">
            <v>2.9200518285747767</v>
          </cell>
          <cell r="CI61">
            <v>2.9248045560066513</v>
          </cell>
          <cell r="CJ61">
            <v>2.0156046021664022</v>
          </cell>
          <cell r="CK61">
            <v>2.1011402090583648</v>
          </cell>
          <cell r="CL61">
            <v>2.7095114486948235</v>
          </cell>
          <cell r="CM61">
            <v>1.7805893577718774</v>
          </cell>
          <cell r="CN61">
            <v>2.7792106707898609</v>
          </cell>
          <cell r="CO61">
            <v>5.7988347735798502</v>
          </cell>
          <cell r="CP61">
            <v>2.1972177196680542</v>
          </cell>
          <cell r="CQ61">
            <v>3.5477449122501636</v>
          </cell>
          <cell r="CR61">
            <v>0.42996921985087394</v>
          </cell>
          <cell r="CT61">
            <v>2.3806291093817267</v>
          </cell>
          <cell r="CU61">
            <v>2.9248045560066758</v>
          </cell>
          <cell r="CV61">
            <v>2.0156046021663778</v>
          </cell>
          <cell r="CW61">
            <v>2.1011402090583648</v>
          </cell>
          <cell r="CX61">
            <v>2.7095114486948235</v>
          </cell>
          <cell r="CY61">
            <v>1.7805893577718774</v>
          </cell>
          <cell r="CZ61">
            <v>1.6120668452356166</v>
          </cell>
          <cell r="DA61">
            <v>5.7988347735798502</v>
          </cell>
          <cell r="DB61">
            <v>2.1972177196680542</v>
          </cell>
          <cell r="DC61">
            <v>1.8202904973360916</v>
          </cell>
          <cell r="DD61">
            <v>0.42996921985087394</v>
          </cell>
          <cell r="DF61">
            <v>2.9483391500258138</v>
          </cell>
          <cell r="DG61">
            <v>2.9248045560066513</v>
          </cell>
          <cell r="DH61">
            <v>2.0156046021663778</v>
          </cell>
          <cell r="DI61">
            <v>2.1011402090583648</v>
          </cell>
          <cell r="DJ61">
            <v>2.7095114486948235</v>
          </cell>
          <cell r="DK61">
            <v>1.7805893577718774</v>
          </cell>
          <cell r="DL61">
            <v>2.5868331833786962</v>
          </cell>
          <cell r="DM61">
            <v>5.7988347735798502</v>
          </cell>
          <cell r="DN61">
            <v>2.1972177196680542</v>
          </cell>
          <cell r="DO61">
            <v>3.2714419034314357</v>
          </cell>
          <cell r="DP61">
            <v>0.42996921985087394</v>
          </cell>
          <cell r="DR61">
            <v>2.7524942041414757</v>
          </cell>
          <cell r="DS61">
            <v>2.9248045560066513</v>
          </cell>
          <cell r="DT61">
            <v>2.0156046021663778</v>
          </cell>
          <cell r="DU61">
            <v>2.1011402090583648</v>
          </cell>
          <cell r="DV61">
            <v>2.7095114486948479</v>
          </cell>
          <cell r="DW61">
            <v>1.7805893577718774</v>
          </cell>
          <cell r="DX61">
            <v>2.4541818488613956</v>
          </cell>
          <cell r="DY61">
            <v>5.7988347735798502</v>
          </cell>
          <cell r="DZ61">
            <v>2.1972177196680542</v>
          </cell>
          <cell r="EA61">
            <v>3.1801137491103426</v>
          </cell>
          <cell r="EB61">
            <v>0.42996921985087394</v>
          </cell>
          <cell r="ED61">
            <v>2.2038963364489295</v>
          </cell>
          <cell r="EE61">
            <v>2.9248045560066513</v>
          </cell>
          <cell r="EF61">
            <v>0</v>
          </cell>
          <cell r="EG61">
            <v>2.1011402090583648</v>
          </cell>
          <cell r="EH61">
            <v>2.7095114486948235</v>
          </cell>
          <cell r="EI61">
            <v>1.780589357771853</v>
          </cell>
          <cell r="EJ61">
            <v>-3.8698000618868416</v>
          </cell>
          <cell r="EK61">
            <v>5.7988347735798502</v>
          </cell>
          <cell r="EL61">
            <v>2.1972177196680787</v>
          </cell>
          <cell r="EM61">
            <v>-3.0508675318443554</v>
          </cell>
          <cell r="EN61">
            <v>0.42996921985087394</v>
          </cell>
        </row>
        <row r="62">
          <cell r="A62">
            <v>39142</v>
          </cell>
          <cell r="B62">
            <v>3.6149221300515233</v>
          </cell>
          <cell r="C62">
            <v>1.3538584694525004</v>
          </cell>
          <cell r="D62">
            <v>0</v>
          </cell>
          <cell r="E62">
            <v>0.97259369406371932</v>
          </cell>
          <cell r="F62">
            <v>1.2599901189236939</v>
          </cell>
          <cell r="G62">
            <v>0.8290657964659357</v>
          </cell>
          <cell r="H62">
            <v>8.9325824284078212</v>
          </cell>
          <cell r="I62">
            <v>2.6890939250750789</v>
          </cell>
          <cell r="J62">
            <v>1.0250148401169428</v>
          </cell>
          <cell r="K62">
            <v>8.0240136840062029</v>
          </cell>
          <cell r="L62">
            <v>0.19902782389827861</v>
          </cell>
          <cell r="N62">
            <v>1.7371200157181299</v>
          </cell>
          <cell r="O62">
            <v>1.3538584694525004</v>
          </cell>
          <cell r="P62">
            <v>0.93863304427790861</v>
          </cell>
          <cell r="Q62">
            <v>0.97259369406371932</v>
          </cell>
          <cell r="R62">
            <v>1.2599901189236939</v>
          </cell>
          <cell r="S62">
            <v>0.8290657964659357</v>
          </cell>
          <cell r="T62">
            <v>2.2287593611327723</v>
          </cell>
          <cell r="U62">
            <v>2.6890939250750789</v>
          </cell>
          <cell r="V62">
            <v>1.025014840116929</v>
          </cell>
          <cell r="W62">
            <v>2.6694759393331768</v>
          </cell>
          <cell r="X62">
            <v>0.19902782389827861</v>
          </cell>
          <cell r="Z62">
            <v>2.0807536724619879</v>
          </cell>
          <cell r="AA62">
            <v>1.3538584694525004</v>
          </cell>
          <cell r="AB62">
            <v>0.93863304427789485</v>
          </cell>
          <cell r="AC62">
            <v>0.97259369406373308</v>
          </cell>
          <cell r="AD62">
            <v>1.2599901189236939</v>
          </cell>
          <cell r="AE62">
            <v>0.8290657964659357</v>
          </cell>
          <cell r="AF62">
            <v>3.7339033410571991</v>
          </cell>
          <cell r="AG62">
            <v>2.6890939250750789</v>
          </cell>
          <cell r="AH62">
            <v>1.025014840116929</v>
          </cell>
          <cell r="AI62">
            <v>3.7644632073992357</v>
          </cell>
          <cell r="AJ62">
            <v>0.19902782389827861</v>
          </cell>
          <cell r="AL62">
            <v>2.6520036598481012</v>
          </cell>
          <cell r="AM62">
            <v>1.3538584694525004</v>
          </cell>
          <cell r="AN62">
            <v>0.93863304427790861</v>
          </cell>
          <cell r="AO62">
            <v>0.97259369406373308</v>
          </cell>
          <cell r="AP62">
            <v>1.2599901189237077</v>
          </cell>
          <cell r="AQ62">
            <v>0.82906579646592193</v>
          </cell>
          <cell r="AR62">
            <v>4.8468971785162216</v>
          </cell>
          <cell r="AS62">
            <v>2.6890939250750652</v>
          </cell>
          <cell r="AT62">
            <v>1.0250148401169428</v>
          </cell>
          <cell r="AU62">
            <v>5.6690298080964494</v>
          </cell>
          <cell r="AV62">
            <v>0.19902782389827861</v>
          </cell>
          <cell r="AX62">
            <v>2.6226678868844777</v>
          </cell>
          <cell r="AY62">
            <v>1.3538584694525144</v>
          </cell>
          <cell r="AZ62">
            <v>0.93863304427790861</v>
          </cell>
          <cell r="BA62">
            <v>0.97259369406371932</v>
          </cell>
          <cell r="BB62">
            <v>1.2599901189237077</v>
          </cell>
          <cell r="BC62">
            <v>0.8290657964659357</v>
          </cell>
          <cell r="BD62">
            <v>5.2866294796022402</v>
          </cell>
          <cell r="BE62">
            <v>2.6890939250750652</v>
          </cell>
          <cell r="BF62">
            <v>1.0250148401169428</v>
          </cell>
          <cell r="BG62">
            <v>5.5820835324716427</v>
          </cell>
          <cell r="BH62">
            <v>0.19902782389827861</v>
          </cell>
          <cell r="BJ62">
            <v>3.3689395889766383</v>
          </cell>
          <cell r="BK62">
            <v>1.3538584694525004</v>
          </cell>
          <cell r="BL62">
            <v>0</v>
          </cell>
          <cell r="BM62">
            <v>0.97259369406371932</v>
          </cell>
          <cell r="BN62">
            <v>1.2599901189236939</v>
          </cell>
          <cell r="BO62">
            <v>0.8290657964659357</v>
          </cell>
          <cell r="BP62">
            <v>13.659285610386233</v>
          </cell>
          <cell r="BQ62">
            <v>2.6890939250750789</v>
          </cell>
          <cell r="BR62">
            <v>1.0250148401169428</v>
          </cell>
          <cell r="BS62">
            <v>14.565004751689054</v>
          </cell>
          <cell r="BT62">
            <v>0.19902782389827861</v>
          </cell>
          <cell r="BV62">
            <v>2.5917462507206945</v>
          </cell>
          <cell r="BW62">
            <v>1.3538584694525004</v>
          </cell>
          <cell r="BX62">
            <v>0</v>
          </cell>
          <cell r="BY62">
            <v>0.97259369406371932</v>
          </cell>
          <cell r="BZ62">
            <v>1.2599901189236939</v>
          </cell>
          <cell r="CA62">
            <v>0.82906579646592193</v>
          </cell>
          <cell r="CB62">
            <v>6.5386609211147748</v>
          </cell>
          <cell r="CC62">
            <v>2.6890939250750789</v>
          </cell>
          <cell r="CD62">
            <v>1.0250148401169428</v>
          </cell>
          <cell r="CE62">
            <v>5.2314429771368607</v>
          </cell>
          <cell r="CF62">
            <v>0.19902782389827861</v>
          </cell>
          <cell r="CH62">
            <v>1.8128091558323289</v>
          </cell>
          <cell r="CI62">
            <v>1.3538584694525004</v>
          </cell>
          <cell r="CJ62">
            <v>0.93863304427790861</v>
          </cell>
          <cell r="CK62">
            <v>0.97259369406373308</v>
          </cell>
          <cell r="CL62">
            <v>1.2599901189236939</v>
          </cell>
          <cell r="CM62">
            <v>0.8290657964659357</v>
          </cell>
          <cell r="CN62">
            <v>2.8419888432913756</v>
          </cell>
          <cell r="CO62">
            <v>2.6890939250750789</v>
          </cell>
          <cell r="CP62">
            <v>1.0250148401169428</v>
          </cell>
          <cell r="CQ62">
            <v>2.7934170284730202</v>
          </cell>
          <cell r="CR62">
            <v>0.19902782389827861</v>
          </cell>
          <cell r="CT62">
            <v>2.7971762829597679</v>
          </cell>
          <cell r="CU62">
            <v>1.3538584694525004</v>
          </cell>
          <cell r="CV62">
            <v>0.93863304427789485</v>
          </cell>
          <cell r="CW62">
            <v>0.97259369406373308</v>
          </cell>
          <cell r="CX62">
            <v>1.2599901189237077</v>
          </cell>
          <cell r="CY62">
            <v>0.8290657964659357</v>
          </cell>
          <cell r="CZ62">
            <v>6.3846444286356894</v>
          </cell>
          <cell r="DA62">
            <v>2.6890939250750652</v>
          </cell>
          <cell r="DB62">
            <v>1.0250148401169428</v>
          </cell>
          <cell r="DC62">
            <v>8.27040849056851</v>
          </cell>
          <cell r="DD62">
            <v>0.19902782389827861</v>
          </cell>
          <cell r="DF62">
            <v>1.9409385905293064</v>
          </cell>
          <cell r="DG62">
            <v>1.3538584694525004</v>
          </cell>
          <cell r="DH62">
            <v>0.93863304427792238</v>
          </cell>
          <cell r="DI62">
            <v>0.97259369406373308</v>
          </cell>
          <cell r="DJ62">
            <v>1.2599901189236939</v>
          </cell>
          <cell r="DK62">
            <v>0.8290657964659357</v>
          </cell>
          <cell r="DL62">
            <v>2.8614089532729658</v>
          </cell>
          <cell r="DM62">
            <v>2.6890939250750652</v>
          </cell>
          <cell r="DN62">
            <v>1.0250148401169428</v>
          </cell>
          <cell r="DO62">
            <v>3.1677946467062839</v>
          </cell>
          <cell r="DP62">
            <v>0.19902782389827861</v>
          </cell>
          <cell r="DR62">
            <v>2.784019864285936</v>
          </cell>
          <cell r="DS62">
            <v>1.3538584694525004</v>
          </cell>
          <cell r="DT62">
            <v>0.93863304427790861</v>
          </cell>
          <cell r="DU62">
            <v>0.97259369406373308</v>
          </cell>
          <cell r="DV62">
            <v>1.2599901189236939</v>
          </cell>
          <cell r="DW62">
            <v>0.8290657964659357</v>
          </cell>
          <cell r="DX62">
            <v>5.7945482629671909</v>
          </cell>
          <cell r="DY62">
            <v>2.6890939250750652</v>
          </cell>
          <cell r="DZ62">
            <v>1.0250148401169428</v>
          </cell>
          <cell r="EA62">
            <v>5.8002193264837709</v>
          </cell>
          <cell r="EB62">
            <v>0.19902782389827861</v>
          </cell>
          <cell r="ED62">
            <v>3.0106500454059715</v>
          </cell>
          <cell r="EE62">
            <v>1.3538584694525004</v>
          </cell>
          <cell r="EF62">
            <v>0</v>
          </cell>
          <cell r="EG62">
            <v>0.97259369406373308</v>
          </cell>
          <cell r="EH62">
            <v>1.2599901189236939</v>
          </cell>
          <cell r="EI62">
            <v>0.8290657964659357</v>
          </cell>
          <cell r="EJ62">
            <v>19.308784233391034</v>
          </cell>
          <cell r="EK62">
            <v>2.6890939250750652</v>
          </cell>
          <cell r="EL62">
            <v>1.0250148401169428</v>
          </cell>
          <cell r="EM62">
            <v>19.229635486463867</v>
          </cell>
          <cell r="EN62">
            <v>0.19902782389827861</v>
          </cell>
        </row>
        <row r="63">
          <cell r="A63">
            <v>39508</v>
          </cell>
          <cell r="B63">
            <v>2.1263683559731961</v>
          </cell>
          <cell r="C63">
            <v>2.0492862126600522</v>
          </cell>
          <cell r="D63">
            <v>0</v>
          </cell>
          <cell r="E63">
            <v>1.4721796204967539</v>
          </cell>
          <cell r="F63">
            <v>1.9143671034484104</v>
          </cell>
          <cell r="G63">
            <v>1.2609820621091425</v>
          </cell>
          <cell r="H63">
            <v>2.1868426738338482</v>
          </cell>
          <cell r="I63">
            <v>4.0765475773228923</v>
          </cell>
          <cell r="J63">
            <v>1.5614674699144035</v>
          </cell>
          <cell r="K63">
            <v>2.6956748658318559</v>
          </cell>
          <cell r="L63">
            <v>0.30126116877045322</v>
          </cell>
          <cell r="N63">
            <v>2.1901125319189862</v>
          </cell>
          <cell r="O63">
            <v>2.0492862126600309</v>
          </cell>
          <cell r="P63">
            <v>1.4278519267338725</v>
          </cell>
          <cell r="Q63">
            <v>1.4721796204967539</v>
          </cell>
          <cell r="R63">
            <v>1.914367103448432</v>
          </cell>
          <cell r="S63">
            <v>1.2609820621091425</v>
          </cell>
          <cell r="T63">
            <v>2.1868426738338056</v>
          </cell>
          <cell r="U63">
            <v>4.076547577322871</v>
          </cell>
          <cell r="V63">
            <v>1.5614674699144035</v>
          </cell>
          <cell r="W63">
            <v>2.6956748658318128</v>
          </cell>
          <cell r="X63">
            <v>0.30126116877045322</v>
          </cell>
          <cell r="Z63">
            <v>2.0845922041705434</v>
          </cell>
          <cell r="AA63">
            <v>2.0492862126600522</v>
          </cell>
          <cell r="AB63">
            <v>1.4278519267338938</v>
          </cell>
          <cell r="AC63">
            <v>1.4721796204967323</v>
          </cell>
          <cell r="AD63">
            <v>1.9143671034484104</v>
          </cell>
          <cell r="AE63">
            <v>1.2609820621091425</v>
          </cell>
          <cell r="AF63">
            <v>2.1868426738337194</v>
          </cell>
          <cell r="AG63">
            <v>4.076547577322871</v>
          </cell>
          <cell r="AH63">
            <v>1.5614674699144035</v>
          </cell>
          <cell r="AI63">
            <v>2.6956748658317484</v>
          </cell>
          <cell r="AJ63">
            <v>0.30126116877045322</v>
          </cell>
          <cell r="AL63">
            <v>2.154994555462153</v>
          </cell>
          <cell r="AM63">
            <v>2.0492862126600522</v>
          </cell>
          <cell r="AN63">
            <v>1.4278519267338725</v>
          </cell>
          <cell r="AO63">
            <v>1.4721796204967539</v>
          </cell>
          <cell r="AP63">
            <v>1.9143671034484104</v>
          </cell>
          <cell r="AQ63">
            <v>1.2609820621091425</v>
          </cell>
          <cell r="AR63">
            <v>2.1868426738338482</v>
          </cell>
          <cell r="AS63">
            <v>4.076547577322871</v>
          </cell>
          <cell r="AT63">
            <v>1.5614674699144035</v>
          </cell>
          <cell r="AU63">
            <v>2.6956748658318772</v>
          </cell>
          <cell r="AV63">
            <v>0.30126116877045322</v>
          </cell>
          <cell r="AX63">
            <v>2.1005017365823386</v>
          </cell>
          <cell r="AY63">
            <v>2.0492862126600522</v>
          </cell>
          <cell r="AZ63">
            <v>1.4278519267338725</v>
          </cell>
          <cell r="BA63">
            <v>1.4721796204967539</v>
          </cell>
          <cell r="BB63">
            <v>1.9143671034484104</v>
          </cell>
          <cell r="BC63">
            <v>1.2609820621091425</v>
          </cell>
          <cell r="BD63">
            <v>2.1868426738338482</v>
          </cell>
          <cell r="BE63">
            <v>4.076547577322871</v>
          </cell>
          <cell r="BF63">
            <v>1.5614674699144035</v>
          </cell>
          <cell r="BG63">
            <v>2.6956748658318772</v>
          </cell>
          <cell r="BH63">
            <v>0.30126116877045322</v>
          </cell>
          <cell r="BJ63">
            <v>1.8884851344388665</v>
          </cell>
          <cell r="BK63">
            <v>2.0492862126600522</v>
          </cell>
          <cell r="BL63">
            <v>0</v>
          </cell>
          <cell r="BM63">
            <v>1.4721796204967323</v>
          </cell>
          <cell r="BN63">
            <v>1.9143671034484104</v>
          </cell>
          <cell r="BO63">
            <v>1.2609820621091425</v>
          </cell>
          <cell r="BP63">
            <v>2.18684267383159</v>
          </cell>
          <cell r="BQ63">
            <v>4.076547577322871</v>
          </cell>
          <cell r="BR63">
            <v>1.5614674699144035</v>
          </cell>
          <cell r="BS63">
            <v>2.6956748658295115</v>
          </cell>
          <cell r="BT63">
            <v>0.30126116877045322</v>
          </cell>
          <cell r="BV63">
            <v>2.0078794855918902</v>
          </cell>
          <cell r="BW63">
            <v>2.0492862126600522</v>
          </cell>
          <cell r="BX63">
            <v>0</v>
          </cell>
          <cell r="BY63">
            <v>1.4721796204967323</v>
          </cell>
          <cell r="BZ63">
            <v>1.914367103448432</v>
          </cell>
          <cell r="CA63">
            <v>1.2609820621091425</v>
          </cell>
          <cell r="CB63">
            <v>2.1868426738341498</v>
          </cell>
          <cell r="CC63">
            <v>4.0765475773228923</v>
          </cell>
          <cell r="CD63">
            <v>1.5614674699144035</v>
          </cell>
          <cell r="CE63">
            <v>2.6956748658320926</v>
          </cell>
          <cell r="CF63">
            <v>0.30126116877045322</v>
          </cell>
          <cell r="CH63">
            <v>2.1524251405341754</v>
          </cell>
          <cell r="CI63">
            <v>2.0492862126600522</v>
          </cell>
          <cell r="CJ63">
            <v>1.427851926733851</v>
          </cell>
          <cell r="CK63">
            <v>1.4721796204967323</v>
          </cell>
          <cell r="CL63">
            <v>1.9143671034484104</v>
          </cell>
          <cell r="CM63">
            <v>1.2609820621091425</v>
          </cell>
          <cell r="CN63">
            <v>2.1868426738335471</v>
          </cell>
          <cell r="CO63">
            <v>4.076547577322871</v>
          </cell>
          <cell r="CP63">
            <v>1.5614674699144035</v>
          </cell>
          <cell r="CQ63">
            <v>2.6956748658316405</v>
          </cell>
          <cell r="CR63">
            <v>0.30126116877045322</v>
          </cell>
          <cell r="CT63">
            <v>2.017262977122436</v>
          </cell>
          <cell r="CU63">
            <v>2.0492862126600309</v>
          </cell>
          <cell r="CV63">
            <v>1.4278519267338725</v>
          </cell>
          <cell r="CW63">
            <v>1.4721796204967539</v>
          </cell>
          <cell r="CX63">
            <v>1.9143671034484104</v>
          </cell>
          <cell r="CY63">
            <v>1.2609820621091425</v>
          </cell>
          <cell r="CZ63">
            <v>2.1868426738338482</v>
          </cell>
          <cell r="DA63">
            <v>4.076547577322871</v>
          </cell>
          <cell r="DB63">
            <v>1.5614674699144035</v>
          </cell>
          <cell r="DC63">
            <v>2.6956748658318772</v>
          </cell>
          <cell r="DD63">
            <v>0.30126116877045322</v>
          </cell>
          <cell r="DF63">
            <v>2.2242281478779047</v>
          </cell>
          <cell r="DG63">
            <v>2.0492862126600522</v>
          </cell>
          <cell r="DH63">
            <v>1.4278519267338725</v>
          </cell>
          <cell r="DI63">
            <v>1.4721796204967323</v>
          </cell>
          <cell r="DJ63">
            <v>1.9143671034484104</v>
          </cell>
          <cell r="DK63">
            <v>1.2609820621091425</v>
          </cell>
          <cell r="DL63">
            <v>2.1868426738340849</v>
          </cell>
          <cell r="DM63">
            <v>4.076547577322871</v>
          </cell>
          <cell r="DN63">
            <v>1.5614674699144035</v>
          </cell>
          <cell r="DO63">
            <v>2.6956748658321139</v>
          </cell>
          <cell r="DP63">
            <v>0.30126116877045322</v>
          </cell>
          <cell r="DR63">
            <v>2.1117650742194183</v>
          </cell>
          <cell r="DS63">
            <v>2.0492862126600522</v>
          </cell>
          <cell r="DT63">
            <v>1.4278519267338725</v>
          </cell>
          <cell r="DU63">
            <v>1.4721796204967323</v>
          </cell>
          <cell r="DV63">
            <v>1.9143671034484104</v>
          </cell>
          <cell r="DW63">
            <v>1.2609820621091641</v>
          </cell>
          <cell r="DX63">
            <v>2.1868426738331816</v>
          </cell>
          <cell r="DY63">
            <v>4.0765475773228923</v>
          </cell>
          <cell r="DZ63">
            <v>1.5614674699144035</v>
          </cell>
          <cell r="EA63">
            <v>2.6956748658312319</v>
          </cell>
          <cell r="EB63">
            <v>0.30126116877045322</v>
          </cell>
          <cell r="ED63">
            <v>2.0609903707124344</v>
          </cell>
          <cell r="EE63">
            <v>2.0492862126600522</v>
          </cell>
          <cell r="EF63">
            <v>0</v>
          </cell>
          <cell r="EG63">
            <v>1.4721796204967539</v>
          </cell>
          <cell r="EH63">
            <v>1.9143671034484104</v>
          </cell>
          <cell r="EI63">
            <v>1.2609820621091641</v>
          </cell>
          <cell r="EJ63">
            <v>2.1868426738319124</v>
          </cell>
          <cell r="EK63">
            <v>4.076547577322871</v>
          </cell>
          <cell r="EL63">
            <v>1.5614674699144035</v>
          </cell>
          <cell r="EM63">
            <v>2.6956748658299632</v>
          </cell>
          <cell r="EN63">
            <v>0.30126116877045322</v>
          </cell>
        </row>
        <row r="64">
          <cell r="A64">
            <v>39873</v>
          </cell>
          <cell r="B64">
            <v>1.9297004869092804</v>
          </cell>
          <cell r="C64">
            <v>1.8472647371809037</v>
          </cell>
          <cell r="D64">
            <v>0</v>
          </cell>
          <cell r="E64">
            <v>1.3270501128341259</v>
          </cell>
          <cell r="F64">
            <v>1.7318517411453074</v>
          </cell>
          <cell r="G64">
            <v>1.1419573740258848</v>
          </cell>
          <cell r="H64">
            <v>1.9716965927243</v>
          </cell>
          <cell r="I64">
            <v>3.6800856196050482</v>
          </cell>
          <cell r="J64">
            <v>1.4162198606647707</v>
          </cell>
          <cell r="K64">
            <v>2.4439801630188067</v>
          </cell>
          <cell r="L64">
            <v>0.27156243125298063</v>
          </cell>
          <cell r="N64">
            <v>1.9869445034773614</v>
          </cell>
          <cell r="O64">
            <v>1.8472647371809037</v>
          </cell>
          <cell r="P64">
            <v>1.2933010366445685</v>
          </cell>
          <cell r="Q64">
            <v>1.3270501128341259</v>
          </cell>
          <cell r="R64">
            <v>1.7318517411453074</v>
          </cell>
          <cell r="S64">
            <v>1.1419573740258848</v>
          </cell>
          <cell r="T64">
            <v>1.9716965927251369</v>
          </cell>
          <cell r="U64">
            <v>3.6800856196050482</v>
          </cell>
          <cell r="V64">
            <v>1.4162198606647707</v>
          </cell>
          <cell r="W64">
            <v>2.4439801630195577</v>
          </cell>
          <cell r="X64">
            <v>0.27156243125298063</v>
          </cell>
          <cell r="Z64">
            <v>1.891074049837016</v>
          </cell>
          <cell r="AA64">
            <v>1.8472647371809037</v>
          </cell>
          <cell r="AB64">
            <v>1.2933010366445685</v>
          </cell>
          <cell r="AC64">
            <v>1.3270501128341259</v>
          </cell>
          <cell r="AD64">
            <v>1.7318517411453289</v>
          </cell>
          <cell r="AE64">
            <v>1.1419573740259064</v>
          </cell>
          <cell r="AF64">
            <v>1.9716965927252013</v>
          </cell>
          <cell r="AG64">
            <v>3.6800856196050482</v>
          </cell>
          <cell r="AH64">
            <v>1.4162198606647707</v>
          </cell>
          <cell r="AI64">
            <v>2.443980163019579</v>
          </cell>
          <cell r="AJ64">
            <v>0.27156243125298063</v>
          </cell>
          <cell r="AL64">
            <v>1.9550896897227776</v>
          </cell>
          <cell r="AM64">
            <v>1.8472647371809037</v>
          </cell>
          <cell r="AN64">
            <v>1.2933010366445685</v>
          </cell>
          <cell r="AO64">
            <v>1.3270501128341259</v>
          </cell>
          <cell r="AP64">
            <v>1.7318517411453289</v>
          </cell>
          <cell r="AQ64">
            <v>1.1419573740259064</v>
          </cell>
          <cell r="AR64">
            <v>1.9716965927253942</v>
          </cell>
          <cell r="AS64">
            <v>3.6800856196050482</v>
          </cell>
          <cell r="AT64">
            <v>1.4162198606647707</v>
          </cell>
          <cell r="AU64">
            <v>2.4439801630198579</v>
          </cell>
          <cell r="AV64">
            <v>0.27156243125300211</v>
          </cell>
          <cell r="AX64">
            <v>1.9055896262338612</v>
          </cell>
          <cell r="AY64">
            <v>1.8472647371809037</v>
          </cell>
          <cell r="AZ64">
            <v>1.2933010366445685</v>
          </cell>
          <cell r="BA64">
            <v>1.3270501128341259</v>
          </cell>
          <cell r="BB64">
            <v>1.7318517411453289</v>
          </cell>
          <cell r="BC64">
            <v>1.1419573740259064</v>
          </cell>
          <cell r="BD64">
            <v>1.9716965927250509</v>
          </cell>
          <cell r="BE64">
            <v>3.6800856196050482</v>
          </cell>
          <cell r="BF64">
            <v>1.4162198606647707</v>
          </cell>
          <cell r="BG64">
            <v>2.443980163019472</v>
          </cell>
          <cell r="BH64">
            <v>0.27156243125298063</v>
          </cell>
          <cell r="BJ64">
            <v>1.7120532501703867</v>
          </cell>
          <cell r="BK64">
            <v>1.8472647371809037</v>
          </cell>
          <cell r="BL64">
            <v>0</v>
          </cell>
          <cell r="BM64">
            <v>1.3270501128341259</v>
          </cell>
          <cell r="BN64">
            <v>1.7318517411453289</v>
          </cell>
          <cell r="BO64">
            <v>1.1419573740258848</v>
          </cell>
          <cell r="BP64">
            <v>1.9716965927265746</v>
          </cell>
          <cell r="BQ64">
            <v>3.6800856196050482</v>
          </cell>
          <cell r="BR64">
            <v>1.4162198606647707</v>
          </cell>
          <cell r="BS64">
            <v>2.4439801630210383</v>
          </cell>
          <cell r="BT64">
            <v>0.27156243125298063</v>
          </cell>
          <cell r="BV64">
            <v>1.8221234224852001</v>
          </cell>
          <cell r="BW64">
            <v>1.8472647371809037</v>
          </cell>
          <cell r="BX64">
            <v>0</v>
          </cell>
          <cell r="BY64">
            <v>1.3270501128341259</v>
          </cell>
          <cell r="BZ64">
            <v>1.7318517411453074</v>
          </cell>
          <cell r="CA64">
            <v>1.1419573740259064</v>
          </cell>
          <cell r="CB64">
            <v>1.971696592724772</v>
          </cell>
          <cell r="CC64">
            <v>3.6800856196050264</v>
          </cell>
          <cell r="CD64">
            <v>1.4162198606647707</v>
          </cell>
          <cell r="CE64">
            <v>2.4439801630192788</v>
          </cell>
          <cell r="CF64">
            <v>0.27156243125300211</v>
          </cell>
          <cell r="CH64">
            <v>1.95601688845497</v>
          </cell>
          <cell r="CI64">
            <v>1.8472647371809037</v>
          </cell>
          <cell r="CJ64">
            <v>1.2933010366445685</v>
          </cell>
          <cell r="CK64">
            <v>1.3270501128341472</v>
          </cell>
          <cell r="CL64">
            <v>1.7318517411453289</v>
          </cell>
          <cell r="CM64">
            <v>1.1419573740259064</v>
          </cell>
          <cell r="CN64">
            <v>1.9716965927253729</v>
          </cell>
          <cell r="CO64">
            <v>3.6800856196050482</v>
          </cell>
          <cell r="CP64">
            <v>1.4162198606647707</v>
          </cell>
          <cell r="CQ64">
            <v>2.4439801630197078</v>
          </cell>
          <cell r="CR64">
            <v>0.27156243125298063</v>
          </cell>
          <cell r="CT64">
            <v>1.8303684499840545</v>
          </cell>
          <cell r="CU64">
            <v>1.8472647371809037</v>
          </cell>
          <cell r="CV64">
            <v>1.2933010366445685</v>
          </cell>
          <cell r="CW64">
            <v>1.3270501128341259</v>
          </cell>
          <cell r="CX64">
            <v>1.7318517411453074</v>
          </cell>
          <cell r="CY64">
            <v>1.1419573740259064</v>
          </cell>
          <cell r="CZ64">
            <v>1.9716965927255661</v>
          </cell>
          <cell r="DA64">
            <v>3.6800856196050482</v>
          </cell>
          <cell r="DB64">
            <v>1.4162198606647707</v>
          </cell>
          <cell r="DC64">
            <v>2.4439801630201154</v>
          </cell>
          <cell r="DD64">
            <v>0.27156243125300211</v>
          </cell>
          <cell r="DF64">
            <v>2.0181573538797348</v>
          </cell>
          <cell r="DG64">
            <v>1.8472647371809037</v>
          </cell>
          <cell r="DH64">
            <v>1.293301036644547</v>
          </cell>
          <cell r="DI64">
            <v>1.3270501128341259</v>
          </cell>
          <cell r="DJ64">
            <v>1.7318517411453289</v>
          </cell>
          <cell r="DK64">
            <v>1.1419573740259064</v>
          </cell>
          <cell r="DL64">
            <v>1.9716965927249008</v>
          </cell>
          <cell r="DM64">
            <v>3.6800856196050264</v>
          </cell>
          <cell r="DN64">
            <v>1.4162198606647707</v>
          </cell>
          <cell r="DO64">
            <v>2.4439801630193214</v>
          </cell>
          <cell r="DP64">
            <v>0.27156243125300211</v>
          </cell>
          <cell r="DR64">
            <v>1.9161126866702238</v>
          </cell>
          <cell r="DS64">
            <v>1.8472647371809037</v>
          </cell>
          <cell r="DT64">
            <v>1.2933010366445685</v>
          </cell>
          <cell r="DU64">
            <v>1.3270501128341259</v>
          </cell>
          <cell r="DV64">
            <v>1.7318517411453289</v>
          </cell>
          <cell r="DW64">
            <v>1.1419573740258633</v>
          </cell>
          <cell r="DX64">
            <v>1.9716965927250725</v>
          </cell>
          <cell r="DY64">
            <v>3.6800856196050482</v>
          </cell>
          <cell r="DZ64">
            <v>1.4162198606647707</v>
          </cell>
          <cell r="EA64">
            <v>2.4439801630194933</v>
          </cell>
          <cell r="EB64">
            <v>0.27156243125300211</v>
          </cell>
          <cell r="ED64">
            <v>1.8709086541369047</v>
          </cell>
          <cell r="EE64">
            <v>1.8472647371809037</v>
          </cell>
          <cell r="EF64">
            <v>0</v>
          </cell>
          <cell r="EG64">
            <v>1.3270501128341259</v>
          </cell>
          <cell r="EH64">
            <v>1.7318517411453074</v>
          </cell>
          <cell r="EI64">
            <v>1.1419573740258848</v>
          </cell>
          <cell r="EJ64">
            <v>1.9716965927250725</v>
          </cell>
          <cell r="EK64">
            <v>3.6800856196050482</v>
          </cell>
          <cell r="EL64">
            <v>1.4162198606647707</v>
          </cell>
          <cell r="EM64">
            <v>2.443980163019472</v>
          </cell>
          <cell r="EN64">
            <v>0.27156243125298063</v>
          </cell>
        </row>
        <row r="65">
          <cell r="A65">
            <v>40238</v>
          </cell>
          <cell r="B65">
            <v>1.8783807991013424</v>
          </cell>
          <cell r="C65">
            <v>1.7872253448131392</v>
          </cell>
          <cell r="D65">
            <v>0</v>
          </cell>
          <cell r="E65">
            <v>1.283918621818011</v>
          </cell>
          <cell r="F65">
            <v>1.680944282662187</v>
          </cell>
          <cell r="G65">
            <v>1.1094563634095589</v>
          </cell>
          <cell r="H65">
            <v>1.9079959072293247</v>
          </cell>
          <cell r="I65">
            <v>3.5652352066289366</v>
          </cell>
          <cell r="J65">
            <v>1.3777821002062178</v>
          </cell>
          <cell r="K65">
            <v>2.3769293860987268</v>
          </cell>
          <cell r="L65">
            <v>0.26273617416221223</v>
          </cell>
          <cell r="N65">
            <v>1.9335664317135182</v>
          </cell>
          <cell r="O65">
            <v>1.7872253448131179</v>
          </cell>
          <cell r="P65">
            <v>1.2567160668703745</v>
          </cell>
          <cell r="Q65">
            <v>1.2839186218180325</v>
          </cell>
          <cell r="R65">
            <v>1.680944282662187</v>
          </cell>
          <cell r="S65">
            <v>1.1094563634095589</v>
          </cell>
          <cell r="T65">
            <v>1.907995907229239</v>
          </cell>
          <cell r="U65">
            <v>3.5652352066289366</v>
          </cell>
          <cell r="V65">
            <v>1.3777821002062178</v>
          </cell>
          <cell r="W65">
            <v>2.3769293860986411</v>
          </cell>
          <cell r="X65">
            <v>0.26273617416223366</v>
          </cell>
          <cell r="Z65">
            <v>1.8401628421558014</v>
          </cell>
          <cell r="AA65">
            <v>1.7872253448131392</v>
          </cell>
          <cell r="AB65">
            <v>1.2567160668703745</v>
          </cell>
          <cell r="AC65">
            <v>1.283918621818011</v>
          </cell>
          <cell r="AD65">
            <v>1.6809442826622085</v>
          </cell>
          <cell r="AE65">
            <v>1.1094563634095589</v>
          </cell>
          <cell r="AF65">
            <v>1.9079959072291961</v>
          </cell>
          <cell r="AG65">
            <v>3.5652352066289366</v>
          </cell>
          <cell r="AH65">
            <v>1.3777821002062178</v>
          </cell>
          <cell r="AI65">
            <v>2.3769293860986198</v>
          </cell>
          <cell r="AJ65">
            <v>0.26273617416221223</v>
          </cell>
          <cell r="AL65">
            <v>1.9025826728660489</v>
          </cell>
          <cell r="AM65">
            <v>1.7872253448131392</v>
          </cell>
          <cell r="AN65">
            <v>1.2567160668703745</v>
          </cell>
          <cell r="AO65">
            <v>1.283918621818011</v>
          </cell>
          <cell r="AP65">
            <v>1.680944282662187</v>
          </cell>
          <cell r="AQ65">
            <v>1.1094563634095589</v>
          </cell>
          <cell r="AR65">
            <v>1.9079959072293247</v>
          </cell>
          <cell r="AS65">
            <v>3.5652352066289366</v>
          </cell>
          <cell r="AT65">
            <v>1.3777821002062178</v>
          </cell>
          <cell r="AU65">
            <v>2.3769293860987268</v>
          </cell>
          <cell r="AV65">
            <v>0.26273617416223366</v>
          </cell>
          <cell r="AX65">
            <v>1.8543597042103954</v>
          </cell>
          <cell r="AY65">
            <v>1.7872253448131392</v>
          </cell>
          <cell r="AZ65">
            <v>1.2567160668703745</v>
          </cell>
          <cell r="BA65">
            <v>1.2839186218180325</v>
          </cell>
          <cell r="BB65">
            <v>1.680944282662187</v>
          </cell>
          <cell r="BC65">
            <v>1.1094563634095589</v>
          </cell>
          <cell r="BD65">
            <v>1.9079959072290462</v>
          </cell>
          <cell r="BE65">
            <v>3.5652352066289366</v>
          </cell>
          <cell r="BF65">
            <v>1.3777821002062178</v>
          </cell>
          <cell r="BG65">
            <v>2.3769293860984697</v>
          </cell>
          <cell r="BH65">
            <v>0.26273617416223366</v>
          </cell>
          <cell r="BJ65">
            <v>1.6649738018772675</v>
          </cell>
          <cell r="BK65">
            <v>1.7872253448131179</v>
          </cell>
          <cell r="BL65">
            <v>0</v>
          </cell>
          <cell r="BM65">
            <v>1.2839186218180325</v>
          </cell>
          <cell r="BN65">
            <v>1.680944282662187</v>
          </cell>
          <cell r="BO65">
            <v>1.1094563634095589</v>
          </cell>
          <cell r="BP65">
            <v>1.9079959072293247</v>
          </cell>
          <cell r="BQ65">
            <v>3.5652352066289366</v>
          </cell>
          <cell r="BR65">
            <v>1.3777821002062391</v>
          </cell>
          <cell r="BS65">
            <v>2.3769293860987268</v>
          </cell>
          <cell r="BT65">
            <v>0.26273617416223366</v>
          </cell>
          <cell r="BV65">
            <v>1.7736247619503986</v>
          </cell>
          <cell r="BW65">
            <v>1.7872253448131392</v>
          </cell>
          <cell r="BX65">
            <v>0</v>
          </cell>
          <cell r="BY65">
            <v>1.2839186218180325</v>
          </cell>
          <cell r="BZ65">
            <v>1.680944282662187</v>
          </cell>
          <cell r="CA65">
            <v>1.1094563634095589</v>
          </cell>
          <cell r="CB65">
            <v>1.9079959072293247</v>
          </cell>
          <cell r="CC65">
            <v>3.5652352066289579</v>
          </cell>
          <cell r="CD65">
            <v>1.3777821002062178</v>
          </cell>
          <cell r="CE65">
            <v>2.3769293860987268</v>
          </cell>
          <cell r="CF65">
            <v>0.26273617416221223</v>
          </cell>
          <cell r="CH65">
            <v>1.9063189497099398</v>
          </cell>
          <cell r="CI65">
            <v>1.7872253448131392</v>
          </cell>
          <cell r="CJ65">
            <v>1.2567160668703745</v>
          </cell>
          <cell r="CK65">
            <v>1.283918621818011</v>
          </cell>
          <cell r="CL65">
            <v>1.680944282662187</v>
          </cell>
          <cell r="CM65">
            <v>1.1094563634095589</v>
          </cell>
          <cell r="CN65">
            <v>1.9079959072290247</v>
          </cell>
          <cell r="CO65">
            <v>3.5652352066289366</v>
          </cell>
          <cell r="CP65">
            <v>1.3777821002062178</v>
          </cell>
          <cell r="CQ65">
            <v>2.3769293860984915</v>
          </cell>
          <cell r="CR65">
            <v>0.26273617416223366</v>
          </cell>
          <cell r="CT65">
            <v>1.7814220227549971</v>
          </cell>
          <cell r="CU65">
            <v>1.7872253448131179</v>
          </cell>
          <cell r="CV65">
            <v>1.2567160668703532</v>
          </cell>
          <cell r="CW65">
            <v>1.283918621818011</v>
          </cell>
          <cell r="CX65">
            <v>1.680944282662187</v>
          </cell>
          <cell r="CY65">
            <v>1.1094563634095589</v>
          </cell>
          <cell r="CZ65">
            <v>1.9079959072288106</v>
          </cell>
          <cell r="DA65">
            <v>3.5652352066289366</v>
          </cell>
          <cell r="DB65">
            <v>1.3777821002062178</v>
          </cell>
          <cell r="DC65">
            <v>2.3769293860980842</v>
          </cell>
          <cell r="DD65">
            <v>0.26273617416223366</v>
          </cell>
          <cell r="DF65">
            <v>1.9641732891100716</v>
          </cell>
          <cell r="DG65">
            <v>1.7872253448131392</v>
          </cell>
          <cell r="DH65">
            <v>1.2567160668703745</v>
          </cell>
          <cell r="DI65">
            <v>1.2839186218180325</v>
          </cell>
          <cell r="DJ65">
            <v>1.680944282662187</v>
          </cell>
          <cell r="DK65">
            <v>1.1094563634095589</v>
          </cell>
          <cell r="DL65">
            <v>1.9079959072294745</v>
          </cell>
          <cell r="DM65">
            <v>3.5652352066289366</v>
          </cell>
          <cell r="DN65">
            <v>1.3777821002062391</v>
          </cell>
          <cell r="DO65">
            <v>2.3769293860988769</v>
          </cell>
          <cell r="DP65">
            <v>0.26273617416223366</v>
          </cell>
          <cell r="DR65">
            <v>1.8648657155154513</v>
          </cell>
          <cell r="DS65">
            <v>1.7872253448131392</v>
          </cell>
          <cell r="DT65">
            <v>1.2567160668703745</v>
          </cell>
          <cell r="DU65">
            <v>1.2839186218180325</v>
          </cell>
          <cell r="DV65">
            <v>1.680944282662187</v>
          </cell>
          <cell r="DW65">
            <v>1.1094563634095802</v>
          </cell>
          <cell r="DX65">
            <v>1.9079959072297743</v>
          </cell>
          <cell r="DY65">
            <v>3.5652352066289366</v>
          </cell>
          <cell r="DZ65">
            <v>1.3777821002062178</v>
          </cell>
          <cell r="EA65">
            <v>2.3769293860991554</v>
          </cell>
          <cell r="EB65">
            <v>0.26273617416221223</v>
          </cell>
          <cell r="ED65">
            <v>1.8216356903668851</v>
          </cell>
          <cell r="EE65">
            <v>1.7872253448131392</v>
          </cell>
          <cell r="EF65">
            <v>0</v>
          </cell>
          <cell r="EG65">
            <v>1.283918621818011</v>
          </cell>
          <cell r="EH65">
            <v>1.680944282662187</v>
          </cell>
          <cell r="EI65">
            <v>1.1094563634095589</v>
          </cell>
          <cell r="EJ65">
            <v>1.9079959072321946</v>
          </cell>
          <cell r="EK65">
            <v>3.5652352066289366</v>
          </cell>
          <cell r="EL65">
            <v>1.3777821002062178</v>
          </cell>
          <cell r="EM65">
            <v>2.3769293861015539</v>
          </cell>
          <cell r="EN65">
            <v>0.26273617416223366</v>
          </cell>
        </row>
        <row r="66">
          <cell r="A66">
            <v>40603</v>
          </cell>
          <cell r="B66">
            <v>1.7291554139108989</v>
          </cell>
          <cell r="C66">
            <v>1.705552424062168</v>
          </cell>
          <cell r="D66">
            <v>0</v>
          </cell>
          <cell r="E66">
            <v>1.2252458953178087</v>
          </cell>
          <cell r="F66">
            <v>1.6090632529063844</v>
          </cell>
          <cell r="G66">
            <v>1.0630172598491354</v>
          </cell>
          <cell r="H66">
            <v>1.5865987728317725</v>
          </cell>
          <cell r="I66">
            <v>3.4067266298256498</v>
          </cell>
          <cell r="J66">
            <v>1.3218357830783332</v>
          </cell>
          <cell r="K66">
            <v>2.0804833080714489</v>
          </cell>
          <cell r="L66">
            <v>0.25072961778355629</v>
          </cell>
          <cell r="N66">
            <v>1.7073815861001318</v>
          </cell>
          <cell r="O66">
            <v>1.705552424062168</v>
          </cell>
          <cell r="P66">
            <v>1.2043414873573368</v>
          </cell>
          <cell r="Q66">
            <v>1.2252458953178087</v>
          </cell>
          <cell r="R66">
            <v>1.6090632529063844</v>
          </cell>
          <cell r="S66">
            <v>1.0630172598491354</v>
          </cell>
          <cell r="T66">
            <v>1.4357845106698199</v>
          </cell>
          <cell r="U66">
            <v>3.4067266298256498</v>
          </cell>
          <cell r="V66">
            <v>1.3218357830783332</v>
          </cell>
          <cell r="W66">
            <v>1.8390434465894439</v>
          </cell>
          <cell r="X66">
            <v>0.25072961778355629</v>
          </cell>
          <cell r="Z66">
            <v>1.7715846499566368</v>
          </cell>
          <cell r="AA66">
            <v>1.7055524240621465</v>
          </cell>
          <cell r="AB66">
            <v>1.2043414873573586</v>
          </cell>
          <cell r="AC66">
            <v>1.2252458953178087</v>
          </cell>
          <cell r="AD66">
            <v>1.6090632529063627</v>
          </cell>
          <cell r="AE66">
            <v>1.0630172598491354</v>
          </cell>
          <cell r="AF66">
            <v>1.8390030903032208</v>
          </cell>
          <cell r="AG66">
            <v>3.4067266298256285</v>
          </cell>
          <cell r="AH66">
            <v>1.3218357830783332</v>
          </cell>
          <cell r="AI66">
            <v>2.2954355468030263</v>
          </cell>
          <cell r="AJ66">
            <v>0.25072961778355629</v>
          </cell>
          <cell r="AL66">
            <v>1.4037902143746006</v>
          </cell>
          <cell r="AM66">
            <v>1.7055524240621465</v>
          </cell>
          <cell r="AN66">
            <v>1.2043414873573368</v>
          </cell>
          <cell r="AO66">
            <v>1.2252458953177869</v>
          </cell>
          <cell r="AP66">
            <v>1.6090632529063844</v>
          </cell>
          <cell r="AQ66">
            <v>1.0630172598491354</v>
          </cell>
          <cell r="AR66">
            <v>0.69245116547310226</v>
          </cell>
          <cell r="AS66">
            <v>3.4067266298256498</v>
          </cell>
          <cell r="AT66">
            <v>1.3218357830783332</v>
          </cell>
          <cell r="AU66">
            <v>0.99631329517148282</v>
          </cell>
          <cell r="AV66">
            <v>0.25072961778355629</v>
          </cell>
          <cell r="AX66">
            <v>2.0341908326329428</v>
          </cell>
          <cell r="AY66">
            <v>1.7055524240621465</v>
          </cell>
          <cell r="AZ66">
            <v>1.2043414873573586</v>
          </cell>
          <cell r="BA66">
            <v>1.2252458953178087</v>
          </cell>
          <cell r="BB66">
            <v>1.6090632529063844</v>
          </cell>
          <cell r="BC66">
            <v>1.063017259849157</v>
          </cell>
          <cell r="BD66">
            <v>2.5803199489909221</v>
          </cell>
          <cell r="BE66">
            <v>3.4067266298256498</v>
          </cell>
          <cell r="BF66">
            <v>1.3218357830783332</v>
          </cell>
          <cell r="BG66">
            <v>3.0331409210683318</v>
          </cell>
          <cell r="BH66">
            <v>0.25072961778355629</v>
          </cell>
          <cell r="BJ66">
            <v>1.876697595043475</v>
          </cell>
          <cell r="BK66">
            <v>1.705552424062168</v>
          </cell>
          <cell r="BL66">
            <v>0</v>
          </cell>
          <cell r="BM66">
            <v>1.2252458953178087</v>
          </cell>
          <cell r="BN66">
            <v>1.6090632529063844</v>
          </cell>
          <cell r="BO66">
            <v>1.0630172598491354</v>
          </cell>
          <cell r="BP66">
            <v>3.257641141024362</v>
          </cell>
          <cell r="BQ66">
            <v>3.4067266298256498</v>
          </cell>
          <cell r="BR66">
            <v>1.3218357830783332</v>
          </cell>
          <cell r="BS66">
            <v>3.7735807569476725</v>
          </cell>
          <cell r="BT66">
            <v>0.25072961778353464</v>
          </cell>
          <cell r="BV66">
            <v>1.9346934877072064</v>
          </cell>
          <cell r="BW66">
            <v>1.7055524240621465</v>
          </cell>
          <cell r="BX66">
            <v>0</v>
          </cell>
          <cell r="BY66">
            <v>1.2252458953178087</v>
          </cell>
          <cell r="BZ66">
            <v>1.6090632529063627</v>
          </cell>
          <cell r="CA66">
            <v>1.0630172598491354</v>
          </cell>
          <cell r="CB66">
            <v>2.7001222619077248</v>
          </cell>
          <cell r="CC66">
            <v>3.4067266298256498</v>
          </cell>
          <cell r="CD66">
            <v>1.3218357830783332</v>
          </cell>
          <cell r="CE66">
            <v>2.8914166656299041</v>
          </cell>
          <cell r="CF66">
            <v>0.25072961778355629</v>
          </cell>
          <cell r="CH66">
            <v>1.9135175089838752</v>
          </cell>
          <cell r="CI66">
            <v>1.705552424062168</v>
          </cell>
          <cell r="CJ66">
            <v>1.2043414873573368</v>
          </cell>
          <cell r="CK66">
            <v>1.2252458953178087</v>
          </cell>
          <cell r="CL66">
            <v>1.6090632529063844</v>
          </cell>
          <cell r="CM66">
            <v>1.063017259849157</v>
          </cell>
          <cell r="CN66">
            <v>2.0999303325435927</v>
          </cell>
          <cell r="CO66">
            <v>3.4067266298256498</v>
          </cell>
          <cell r="CP66">
            <v>1.3218357830783549</v>
          </cell>
          <cell r="CQ66">
            <v>2.4849932566239326</v>
          </cell>
          <cell r="CR66">
            <v>0.25072961778353464</v>
          </cell>
          <cell r="CT66">
            <v>1.7991005561647677</v>
          </cell>
          <cell r="CU66">
            <v>1.705552424062168</v>
          </cell>
          <cell r="CV66">
            <v>1.2043414873573586</v>
          </cell>
          <cell r="CW66">
            <v>1.2252458953177869</v>
          </cell>
          <cell r="CX66">
            <v>1.6090632529063844</v>
          </cell>
          <cell r="CY66">
            <v>1.0630172598491354</v>
          </cell>
          <cell r="CZ66">
            <v>2.1077474244695176</v>
          </cell>
          <cell r="DA66">
            <v>3.4067266298256285</v>
          </cell>
          <cell r="DB66">
            <v>1.3218357830783332</v>
          </cell>
          <cell r="DC66">
            <v>2.6484914291951811</v>
          </cell>
          <cell r="DD66">
            <v>0.25072961778355629</v>
          </cell>
          <cell r="DF66">
            <v>1.9061992677889217</v>
          </cell>
          <cell r="DG66">
            <v>1.705552424062168</v>
          </cell>
          <cell r="DH66">
            <v>1.2043414873573368</v>
          </cell>
          <cell r="DI66">
            <v>1.2252458953178087</v>
          </cell>
          <cell r="DJ66">
            <v>1.6090632529063844</v>
          </cell>
          <cell r="DK66">
            <v>1.063017259849157</v>
          </cell>
          <cell r="DL66">
            <v>1.8822488739281218</v>
          </cell>
          <cell r="DM66">
            <v>3.4067266298256498</v>
          </cell>
          <cell r="DN66">
            <v>1.3218357830783332</v>
          </cell>
          <cell r="DO66">
            <v>2.3400698348114726</v>
          </cell>
          <cell r="DP66">
            <v>0.25072961778353464</v>
          </cell>
          <cell r="DR66">
            <v>2.0142651344324802</v>
          </cell>
          <cell r="DS66">
            <v>1.7055524240621465</v>
          </cell>
          <cell r="DT66">
            <v>1.2043414873573368</v>
          </cell>
          <cell r="DU66">
            <v>1.2252458953177869</v>
          </cell>
          <cell r="DV66">
            <v>1.6090632529063844</v>
          </cell>
          <cell r="DW66">
            <v>1.0630172598491354</v>
          </cell>
          <cell r="DX66">
            <v>2.4925360386615414</v>
          </cell>
          <cell r="DY66">
            <v>3.4067266298256498</v>
          </cell>
          <cell r="DZ66">
            <v>1.3218357830783332</v>
          </cell>
          <cell r="EA66">
            <v>2.9045979036935679</v>
          </cell>
          <cell r="EB66">
            <v>0.25072961778355629</v>
          </cell>
          <cell r="ED66">
            <v>1.5358868750421362</v>
          </cell>
          <cell r="EE66">
            <v>1.705552424062168</v>
          </cell>
          <cell r="EF66">
            <v>0</v>
          </cell>
          <cell r="EG66">
            <v>1.2252458953178087</v>
          </cell>
          <cell r="EH66">
            <v>1.6090632529063844</v>
          </cell>
          <cell r="EI66">
            <v>1.0630172598491354</v>
          </cell>
          <cell r="EJ66">
            <v>-0.13788759171484796</v>
          </cell>
          <cell r="EK66">
            <v>3.4067266298256498</v>
          </cell>
          <cell r="EL66">
            <v>1.3218357830783332</v>
          </cell>
          <cell r="EM66">
            <v>0.35448870037690017</v>
          </cell>
          <cell r="EN66">
            <v>0.25072961778355629</v>
          </cell>
        </row>
        <row r="67">
          <cell r="A67">
            <v>40969</v>
          </cell>
          <cell r="B67">
            <v>1.0686998049484142</v>
          </cell>
          <cell r="C67">
            <v>2.0557941913435904</v>
          </cell>
          <cell r="D67">
            <v>0</v>
          </cell>
          <cell r="E67">
            <v>1.4768548647497919</v>
          </cell>
          <cell r="F67">
            <v>1.9450638556572033</v>
          </cell>
          <cell r="G67">
            <v>1.286154768519485</v>
          </cell>
          <cell r="H67">
            <v>-1.3433260500144653</v>
          </cell>
          <cell r="I67">
            <v>4.1113577724190193</v>
          </cell>
          <cell r="J67">
            <v>1.6012599395129157</v>
          </cell>
          <cell r="K67">
            <v>-0.24517328554389156</v>
          </cell>
          <cell r="L67">
            <v>0.30221791733065223</v>
          </cell>
          <cell r="N67">
            <v>2.2972394077248603</v>
          </cell>
          <cell r="O67">
            <v>2.0557941913436171</v>
          </cell>
          <cell r="P67">
            <v>1.4574286232154088</v>
          </cell>
          <cell r="Q67">
            <v>1.4768548647497919</v>
          </cell>
          <cell r="R67">
            <v>1.9450638556572033</v>
          </cell>
          <cell r="S67">
            <v>1.286154768519485</v>
          </cell>
          <cell r="T67">
            <v>2.3226633112234811</v>
          </cell>
          <cell r="U67">
            <v>4.1113577724190193</v>
          </cell>
          <cell r="V67">
            <v>1.6012599395129157</v>
          </cell>
          <cell r="W67">
            <v>2.906663431457936</v>
          </cell>
          <cell r="X67">
            <v>0.30221791733062525</v>
          </cell>
          <cell r="Z67">
            <v>1.8607581132990658</v>
          </cell>
          <cell r="AA67">
            <v>2.0557941913436171</v>
          </cell>
          <cell r="AB67">
            <v>1.4574286232154088</v>
          </cell>
          <cell r="AC67">
            <v>1.4768548647497919</v>
          </cell>
          <cell r="AD67">
            <v>1.9450638556572033</v>
          </cell>
          <cell r="AE67">
            <v>1.2861547685194579</v>
          </cell>
          <cell r="AF67">
            <v>1.3239363467700376</v>
          </cell>
          <cell r="AG67">
            <v>4.1113577724190193</v>
          </cell>
          <cell r="AH67">
            <v>1.6012599395129157</v>
          </cell>
          <cell r="AI67">
            <v>1.9988976980308912</v>
          </cell>
          <cell r="AJ67">
            <v>0.30221791733065223</v>
          </cell>
          <cell r="AL67">
            <v>2.02312934533182</v>
          </cell>
          <cell r="AM67">
            <v>2.0557941913436171</v>
          </cell>
          <cell r="AN67">
            <v>1.4574286232153819</v>
          </cell>
          <cell r="AO67">
            <v>1.4768548647498188</v>
          </cell>
          <cell r="AP67">
            <v>1.9450638556572033</v>
          </cell>
          <cell r="AQ67">
            <v>1.286154768519485</v>
          </cell>
          <cell r="AR67">
            <v>1.6884799433737183</v>
          </cell>
          <cell r="AS67">
            <v>4.1113577724190193</v>
          </cell>
          <cell r="AT67">
            <v>1.6012599395129425</v>
          </cell>
          <cell r="AU67">
            <v>2.1837293861634124</v>
          </cell>
          <cell r="AV67">
            <v>0.30221791733065223</v>
          </cell>
          <cell r="AX67">
            <v>0.77509389846535104</v>
          </cell>
          <cell r="AY67">
            <v>2.0557941913436171</v>
          </cell>
          <cell r="AZ67">
            <v>1.4574286232154088</v>
          </cell>
          <cell r="BA67">
            <v>1.4768548647497919</v>
          </cell>
          <cell r="BB67">
            <v>1.9450638556572033</v>
          </cell>
          <cell r="BC67">
            <v>1.2861547685194579</v>
          </cell>
          <cell r="BD67">
            <v>-1.8957350866160343</v>
          </cell>
          <cell r="BE67">
            <v>4.1113577724190193</v>
          </cell>
          <cell r="BF67">
            <v>1.6012599395129157</v>
          </cell>
          <cell r="BG67">
            <v>-1.2987837163561855</v>
          </cell>
          <cell r="BH67">
            <v>0.30221791733065223</v>
          </cell>
          <cell r="BJ67">
            <v>-9.3885791158043741E-2</v>
          </cell>
          <cell r="BK67">
            <v>2.0557941913436171</v>
          </cell>
          <cell r="BL67">
            <v>0</v>
          </cell>
          <cell r="BM67">
            <v>1.4768548647497919</v>
          </cell>
          <cell r="BN67">
            <v>1.9450638556572033</v>
          </cell>
          <cell r="BO67">
            <v>1.286154768519485</v>
          </cell>
          <cell r="BP67">
            <v>-8.0622639365200577</v>
          </cell>
          <cell r="BQ67">
            <v>4.1113577724190193</v>
          </cell>
          <cell r="BR67">
            <v>1.6012599395129157</v>
          </cell>
          <cell r="BS67">
            <v>-7.8998236523306016</v>
          </cell>
          <cell r="BT67">
            <v>0.30221791733065223</v>
          </cell>
          <cell r="BV67">
            <v>1.2529669175393998</v>
          </cell>
          <cell r="BW67">
            <v>2.0557941913436171</v>
          </cell>
          <cell r="BX67">
            <v>0</v>
          </cell>
          <cell r="BY67">
            <v>1.4768548647497919</v>
          </cell>
          <cell r="BZ67">
            <v>1.9450638556572033</v>
          </cell>
          <cell r="CA67">
            <v>1.2861547685194579</v>
          </cell>
          <cell r="CB67">
            <v>-0.84834125472818689</v>
          </cell>
          <cell r="CC67">
            <v>4.1113577724190193</v>
          </cell>
          <cell r="CD67">
            <v>1.6012599395129157</v>
          </cell>
          <cell r="CE67">
            <v>0.63759686126797477</v>
          </cell>
          <cell r="CF67">
            <v>0.30221791733065223</v>
          </cell>
          <cell r="CH67">
            <v>1.9168690375481079</v>
          </cell>
          <cell r="CI67">
            <v>2.0557941913436171</v>
          </cell>
          <cell r="CJ67">
            <v>1.4574286232154088</v>
          </cell>
          <cell r="CK67">
            <v>1.4768548647497919</v>
          </cell>
          <cell r="CL67">
            <v>1.9450638556572033</v>
          </cell>
          <cell r="CM67">
            <v>1.286154768519485</v>
          </cell>
          <cell r="CN67">
            <v>1.1501936237197861</v>
          </cell>
          <cell r="CO67">
            <v>4.1113577724190193</v>
          </cell>
          <cell r="CP67">
            <v>1.6012599395129157</v>
          </cell>
          <cell r="CQ67">
            <v>1.9913138478329426</v>
          </cell>
          <cell r="CR67">
            <v>0.30221791733065223</v>
          </cell>
          <cell r="CT67">
            <v>1.1726068793330047</v>
          </cell>
          <cell r="CU67">
            <v>2.0557941913436171</v>
          </cell>
          <cell r="CV67">
            <v>1.4574286232154088</v>
          </cell>
          <cell r="CW67">
            <v>1.4768548647498188</v>
          </cell>
          <cell r="CX67">
            <v>1.9450638556572033</v>
          </cell>
          <cell r="CY67">
            <v>1.286154768519485</v>
          </cell>
          <cell r="CZ67">
            <v>-0.6795329661567644</v>
          </cell>
          <cell r="DA67">
            <v>4.111357772419046</v>
          </cell>
          <cell r="DB67">
            <v>1.6012599395129157</v>
          </cell>
          <cell r="DC67">
            <v>-0.93413110802579036</v>
          </cell>
          <cell r="DD67">
            <v>0.30221791733065223</v>
          </cell>
          <cell r="DF67">
            <v>1.9859567525277955</v>
          </cell>
          <cell r="DG67">
            <v>2.0557941913436171</v>
          </cell>
          <cell r="DH67">
            <v>1.4574286232154359</v>
          </cell>
          <cell r="DI67">
            <v>1.4768548647497919</v>
          </cell>
          <cell r="DJ67">
            <v>1.9450638556572033</v>
          </cell>
          <cell r="DK67">
            <v>1.286154768519485</v>
          </cell>
          <cell r="DL67">
            <v>1.3274777965285403</v>
          </cell>
          <cell r="DM67">
            <v>4.1113577724190193</v>
          </cell>
          <cell r="DN67">
            <v>1.6012599395129157</v>
          </cell>
          <cell r="DO67">
            <v>1.9052165397590317</v>
          </cell>
          <cell r="DP67">
            <v>0.30221791733065223</v>
          </cell>
          <cell r="DR67">
            <v>1.2021813262310888</v>
          </cell>
          <cell r="DS67">
            <v>2.0557941913436171</v>
          </cell>
          <cell r="DT67">
            <v>1.4574286232154088</v>
          </cell>
          <cell r="DU67">
            <v>1.4768548647497919</v>
          </cell>
          <cell r="DV67">
            <v>1.9450638556572033</v>
          </cell>
          <cell r="DW67">
            <v>1.286154768519485</v>
          </cell>
          <cell r="DX67">
            <v>-0.68123822311101756</v>
          </cell>
          <cell r="DY67">
            <v>4.1113577724190193</v>
          </cell>
          <cell r="DZ67">
            <v>1.6012599395129157</v>
          </cell>
          <cell r="EA67">
            <v>8.2901409866672063E-2</v>
          </cell>
          <cell r="EB67">
            <v>0.30221791733065223</v>
          </cell>
          <cell r="ED67">
            <v>0.48215397060962228</v>
          </cell>
          <cell r="EE67">
            <v>2.0557941913436171</v>
          </cell>
          <cell r="EF67">
            <v>0</v>
          </cell>
          <cell r="EG67">
            <v>1.4768548647497919</v>
          </cell>
          <cell r="EH67">
            <v>1.9450638556571764</v>
          </cell>
          <cell r="EI67">
            <v>1.286154768519485</v>
          </cell>
          <cell r="EJ67">
            <v>-13.075371406787889</v>
          </cell>
          <cell r="EK67">
            <v>4.1113577724190193</v>
          </cell>
          <cell r="EL67">
            <v>1.6012599395129157</v>
          </cell>
          <cell r="EM67">
            <v>-12.239837241476245</v>
          </cell>
          <cell r="EN67">
            <v>0.30221791733065223</v>
          </cell>
        </row>
        <row r="68">
          <cell r="A68">
            <v>41334</v>
          </cell>
          <cell r="B68">
            <v>1.6836718521364924</v>
          </cell>
          <cell r="C68">
            <v>1.5758770058155687</v>
          </cell>
          <cell r="D68">
            <v>0</v>
          </cell>
          <cell r="E68">
            <v>1.1320888209947386</v>
          </cell>
          <cell r="F68">
            <v>1.4951014581361934</v>
          </cell>
          <cell r="G68">
            <v>0.98949605781533356</v>
          </cell>
          <cell r="H68">
            <v>1.6833078745119123</v>
          </cell>
          <cell r="I68">
            <v>3.1553347172713706</v>
          </cell>
          <cell r="J68">
            <v>1.2333699925323487</v>
          </cell>
          <cell r="K68">
            <v>2.1264556541527257</v>
          </cell>
          <cell r="L68">
            <v>0.23166632017097721</v>
          </cell>
          <cell r="N68">
            <v>1.733714221508742</v>
          </cell>
          <cell r="O68">
            <v>1.5758770058155473</v>
          </cell>
          <cell r="P68">
            <v>1.1214924953506837</v>
          </cell>
          <cell r="Q68">
            <v>1.1320888209947386</v>
          </cell>
          <cell r="R68">
            <v>1.4951014581361934</v>
          </cell>
          <cell r="S68">
            <v>0.98949605781533356</v>
          </cell>
          <cell r="T68">
            <v>1.6833078745119763</v>
          </cell>
          <cell r="U68">
            <v>3.1553347172713706</v>
          </cell>
          <cell r="V68">
            <v>1.2333699925323274</v>
          </cell>
          <cell r="W68">
            <v>2.1264556541527897</v>
          </cell>
          <cell r="X68">
            <v>0.23166632017099853</v>
          </cell>
          <cell r="Z68">
            <v>1.6492966836263223</v>
          </cell>
          <cell r="AA68">
            <v>1.5758770058155687</v>
          </cell>
          <cell r="AB68">
            <v>1.1214924953506837</v>
          </cell>
          <cell r="AC68">
            <v>1.1320888209947386</v>
          </cell>
          <cell r="AD68">
            <v>1.4951014581361934</v>
          </cell>
          <cell r="AE68">
            <v>0.98949605781533356</v>
          </cell>
          <cell r="AF68">
            <v>1.6833078745120402</v>
          </cell>
          <cell r="AG68">
            <v>3.1553347172713706</v>
          </cell>
          <cell r="AH68">
            <v>1.2333699925323274</v>
          </cell>
          <cell r="AI68">
            <v>2.1264556541528323</v>
          </cell>
          <cell r="AJ68">
            <v>0.23166632017097721</v>
          </cell>
          <cell r="AL68">
            <v>1.705241779066724</v>
          </cell>
          <cell r="AM68">
            <v>1.5758770058155473</v>
          </cell>
          <cell r="AN68">
            <v>1.1214924953506837</v>
          </cell>
          <cell r="AO68">
            <v>1.1320888209947386</v>
          </cell>
          <cell r="AP68">
            <v>1.4951014581361934</v>
          </cell>
          <cell r="AQ68">
            <v>0.98949605781533356</v>
          </cell>
          <cell r="AR68">
            <v>1.683307874512616</v>
          </cell>
          <cell r="AS68">
            <v>3.1553347172713706</v>
          </cell>
          <cell r="AT68">
            <v>1.2333699925323061</v>
          </cell>
          <cell r="AU68">
            <v>2.1264556541535145</v>
          </cell>
          <cell r="AV68">
            <v>0.23166632017097721</v>
          </cell>
          <cell r="AX68">
            <v>1.6606124239579856</v>
          </cell>
          <cell r="AY68">
            <v>1.5758770058155473</v>
          </cell>
          <cell r="AZ68">
            <v>1.1214924953506624</v>
          </cell>
          <cell r="BA68">
            <v>1.1320888209947386</v>
          </cell>
          <cell r="BB68">
            <v>1.4951014581361934</v>
          </cell>
          <cell r="BC68">
            <v>0.98949605781533356</v>
          </cell>
          <cell r="BD68">
            <v>1.6833078745121681</v>
          </cell>
          <cell r="BE68">
            <v>3.1553347172713706</v>
          </cell>
          <cell r="BF68">
            <v>1.2333699925323274</v>
          </cell>
          <cell r="BG68">
            <v>2.1264556541529815</v>
          </cell>
          <cell r="BH68">
            <v>0.2316663201709559</v>
          </cell>
          <cell r="BJ68">
            <v>1.4836508133999837</v>
          </cell>
          <cell r="BK68">
            <v>1.5758770058155687</v>
          </cell>
          <cell r="BL68">
            <v>0</v>
          </cell>
          <cell r="BM68">
            <v>1.1320888209947386</v>
          </cell>
          <cell r="BN68">
            <v>1.4951014581361934</v>
          </cell>
          <cell r="BO68">
            <v>0.98949605781533356</v>
          </cell>
          <cell r="BP68">
            <v>1.6833078745127226</v>
          </cell>
          <cell r="BQ68">
            <v>3.1553347172713706</v>
          </cell>
          <cell r="BR68">
            <v>1.2333699925323274</v>
          </cell>
          <cell r="BS68">
            <v>2.1264556541535571</v>
          </cell>
          <cell r="BT68">
            <v>0.23166632017097721</v>
          </cell>
          <cell r="BV68">
            <v>1.5900795419886427</v>
          </cell>
          <cell r="BW68">
            <v>1.5758770058155687</v>
          </cell>
          <cell r="BX68">
            <v>0</v>
          </cell>
          <cell r="BY68">
            <v>1.1320888209947386</v>
          </cell>
          <cell r="BZ68">
            <v>1.4951014581361934</v>
          </cell>
          <cell r="CA68">
            <v>0.98949605781533356</v>
          </cell>
          <cell r="CB68">
            <v>1.6833078745122108</v>
          </cell>
          <cell r="CC68">
            <v>3.1553347172713706</v>
          </cell>
          <cell r="CD68">
            <v>1.2333699925323274</v>
          </cell>
          <cell r="CE68">
            <v>2.1264556541529389</v>
          </cell>
          <cell r="CF68">
            <v>0.23166632017097721</v>
          </cell>
          <cell r="CH68">
            <v>1.7165800153984723</v>
          </cell>
          <cell r="CI68">
            <v>1.5758770058155687</v>
          </cell>
          <cell r="CJ68">
            <v>1.1214924953506837</v>
          </cell>
          <cell r="CK68">
            <v>1.1320888209947386</v>
          </cell>
          <cell r="CL68">
            <v>1.4951014581361934</v>
          </cell>
          <cell r="CM68">
            <v>0.98949605781533356</v>
          </cell>
          <cell r="CN68">
            <v>1.6833078745119976</v>
          </cell>
          <cell r="CO68">
            <v>3.1553347172713706</v>
          </cell>
          <cell r="CP68">
            <v>1.2333699925323061</v>
          </cell>
          <cell r="CQ68">
            <v>2.126455654152811</v>
          </cell>
          <cell r="CR68">
            <v>0.23166632017097721</v>
          </cell>
          <cell r="CT68">
            <v>1.5961022418164328</v>
          </cell>
          <cell r="CU68">
            <v>1.5758770058155473</v>
          </cell>
          <cell r="CV68">
            <v>1.1214924953506624</v>
          </cell>
          <cell r="CW68">
            <v>1.1320888209947386</v>
          </cell>
          <cell r="CX68">
            <v>1.4951014581361934</v>
          </cell>
          <cell r="CY68">
            <v>0.98949605781533356</v>
          </cell>
          <cell r="CZ68">
            <v>1.6833078745126799</v>
          </cell>
          <cell r="DA68">
            <v>3.1553347172713706</v>
          </cell>
          <cell r="DB68">
            <v>1.2333699925323061</v>
          </cell>
          <cell r="DC68">
            <v>2.1264556541537063</v>
          </cell>
          <cell r="DD68">
            <v>0.23166632017097721</v>
          </cell>
          <cell r="DF68">
            <v>1.7617064199658694</v>
          </cell>
          <cell r="DG68">
            <v>1.5758770058155473</v>
          </cell>
          <cell r="DH68">
            <v>1.1214924953506837</v>
          </cell>
          <cell r="DI68">
            <v>1.1320888209947599</v>
          </cell>
          <cell r="DJ68">
            <v>1.4951014581361934</v>
          </cell>
          <cell r="DK68">
            <v>0.98949605781533356</v>
          </cell>
          <cell r="DL68">
            <v>1.6833078745119123</v>
          </cell>
          <cell r="DM68">
            <v>3.1553347172713706</v>
          </cell>
          <cell r="DN68">
            <v>1.2333699925323274</v>
          </cell>
          <cell r="DO68">
            <v>2.1264556541527257</v>
          </cell>
          <cell r="DP68">
            <v>0.23166632017097721</v>
          </cell>
          <cell r="DR68">
            <v>1.6715208958421712</v>
          </cell>
          <cell r="DS68">
            <v>1.5758770058155687</v>
          </cell>
          <cell r="DT68">
            <v>1.1214924953506837</v>
          </cell>
          <cell r="DU68">
            <v>1.1320888209947386</v>
          </cell>
          <cell r="DV68">
            <v>1.4951014581361934</v>
          </cell>
          <cell r="DW68">
            <v>0.98949605781531225</v>
          </cell>
          <cell r="DX68">
            <v>1.6833078745119123</v>
          </cell>
          <cell r="DY68">
            <v>3.1553347172713706</v>
          </cell>
          <cell r="DZ68">
            <v>1.2333699925323274</v>
          </cell>
          <cell r="EA68">
            <v>2.1264556541527257</v>
          </cell>
          <cell r="EB68">
            <v>0.23166632017097721</v>
          </cell>
          <cell r="ED68">
            <v>1.6320727604280494</v>
          </cell>
          <cell r="EE68">
            <v>1.5758770058155473</v>
          </cell>
          <cell r="EF68">
            <v>0</v>
          </cell>
          <cell r="EG68">
            <v>1.1320888209947386</v>
          </cell>
          <cell r="EH68">
            <v>1.4951014581361934</v>
          </cell>
          <cell r="EI68">
            <v>0.98949605781533356</v>
          </cell>
          <cell r="EJ68">
            <v>1.6833078745108037</v>
          </cell>
          <cell r="EK68">
            <v>3.1553347172713706</v>
          </cell>
          <cell r="EL68">
            <v>1.2333699925323061</v>
          </cell>
          <cell r="EM68">
            <v>2.1264556541516169</v>
          </cell>
          <cell r="EN68">
            <v>0.23166632017097721</v>
          </cell>
        </row>
        <row r="69">
          <cell r="A69">
            <v>41699</v>
          </cell>
          <cell r="B69">
            <v>1.6358572361143908</v>
          </cell>
          <cell r="C69">
            <v>1.5231141470836804</v>
          </cell>
          <cell r="D69">
            <v>0</v>
          </cell>
          <cell r="E69">
            <v>1.0941846937604229</v>
          </cell>
          <cell r="F69">
            <v>1.4488552904669476</v>
          </cell>
          <cell r="G69">
            <v>0.95971890126862869</v>
          </cell>
          <cell r="H69">
            <v>1.6272318798999019</v>
          </cell>
          <cell r="I69">
            <v>3.0532148596978179</v>
          </cell>
          <cell r="J69">
            <v>1.1976061161253042</v>
          </cell>
          <cell r="K69">
            <v>2.0645219187163226</v>
          </cell>
          <cell r="L69">
            <v>0.22390976871308771</v>
          </cell>
          <cell r="N69">
            <v>1.6840169951566342</v>
          </cell>
          <cell r="O69">
            <v>1.5231141470836804</v>
          </cell>
          <cell r="P69">
            <v>1.0879714847787394</v>
          </cell>
          <cell r="Q69">
            <v>1.0941846937604229</v>
          </cell>
          <cell r="R69">
            <v>1.4488552904669263</v>
          </cell>
          <cell r="S69">
            <v>0.95971890126862869</v>
          </cell>
          <cell r="T69">
            <v>1.6272318798995826</v>
          </cell>
          <cell r="U69">
            <v>3.0532148596978179</v>
          </cell>
          <cell r="V69">
            <v>1.1976061161253255</v>
          </cell>
          <cell r="W69">
            <v>2.0645219187160668</v>
          </cell>
          <cell r="X69">
            <v>0.22390976871306642</v>
          </cell>
          <cell r="Z69">
            <v>1.6019815879552146</v>
          </cell>
          <cell r="AA69">
            <v>1.5231141470836804</v>
          </cell>
          <cell r="AB69">
            <v>1.0879714847787394</v>
          </cell>
          <cell r="AC69">
            <v>1.0941846937604016</v>
          </cell>
          <cell r="AD69">
            <v>1.4488552904669476</v>
          </cell>
          <cell r="AE69">
            <v>0.95971890126862869</v>
          </cell>
          <cell r="AF69">
            <v>1.6272318798997742</v>
          </cell>
          <cell r="AG69">
            <v>3.0532148596978179</v>
          </cell>
          <cell r="AH69">
            <v>1.1976061161253255</v>
          </cell>
          <cell r="AI69">
            <v>2.064521918716216</v>
          </cell>
          <cell r="AJ69">
            <v>0.22390976871308771</v>
          </cell>
          <cell r="AL69">
            <v>1.6564213885887247</v>
          </cell>
          <cell r="AM69">
            <v>1.5231141470836804</v>
          </cell>
          <cell r="AN69">
            <v>1.0879714847787394</v>
          </cell>
          <cell r="AO69">
            <v>1.0941846937604016</v>
          </cell>
          <cell r="AP69">
            <v>1.4488552904669476</v>
          </cell>
          <cell r="AQ69">
            <v>0.95971890126860748</v>
          </cell>
          <cell r="AR69">
            <v>1.6272318798995187</v>
          </cell>
          <cell r="AS69">
            <v>3.0532148596978179</v>
          </cell>
          <cell r="AT69">
            <v>1.1976061161253042</v>
          </cell>
          <cell r="AU69">
            <v>2.0645219187160033</v>
          </cell>
          <cell r="AV69">
            <v>0.22390976871308771</v>
          </cell>
          <cell r="AX69">
            <v>1.6130587268372132</v>
          </cell>
          <cell r="AY69">
            <v>1.5231141470836804</v>
          </cell>
          <cell r="AZ69">
            <v>1.0879714847787394</v>
          </cell>
          <cell r="BA69">
            <v>1.0941846937604016</v>
          </cell>
          <cell r="BB69">
            <v>1.4488552904669476</v>
          </cell>
          <cell r="BC69">
            <v>0.95971890126862869</v>
          </cell>
          <cell r="BD69">
            <v>1.6272318798992631</v>
          </cell>
          <cell r="BE69">
            <v>3.0532148596978179</v>
          </cell>
          <cell r="BF69">
            <v>1.1976061161253042</v>
          </cell>
          <cell r="BG69">
            <v>2.0645219187157262</v>
          </cell>
          <cell r="BH69">
            <v>0.22390976871308771</v>
          </cell>
          <cell r="BJ69">
            <v>1.4403802482740868</v>
          </cell>
          <cell r="BK69">
            <v>1.5231141470836804</v>
          </cell>
          <cell r="BL69">
            <v>0</v>
          </cell>
          <cell r="BM69">
            <v>1.0941846937604016</v>
          </cell>
          <cell r="BN69">
            <v>1.4488552904669263</v>
          </cell>
          <cell r="BO69">
            <v>0.95971890126862869</v>
          </cell>
          <cell r="BP69">
            <v>1.6272318799003278</v>
          </cell>
          <cell r="BQ69">
            <v>3.0532148596978179</v>
          </cell>
          <cell r="BR69">
            <v>1.1976061161253255</v>
          </cell>
          <cell r="BS69">
            <v>2.0645219187168338</v>
          </cell>
          <cell r="BT69">
            <v>0.22390976871308771</v>
          </cell>
          <cell r="BV69">
            <v>1.5448724187348883</v>
          </cell>
          <cell r="BW69">
            <v>1.5231141470836804</v>
          </cell>
          <cell r="BX69">
            <v>0</v>
          </cell>
          <cell r="BY69">
            <v>1.0941846937604229</v>
          </cell>
          <cell r="BZ69">
            <v>1.4488552904669476</v>
          </cell>
          <cell r="CA69">
            <v>0.95971890126862869</v>
          </cell>
          <cell r="CB69">
            <v>1.6272318798995187</v>
          </cell>
          <cell r="CC69">
            <v>3.0532148596978179</v>
          </cell>
          <cell r="CD69">
            <v>1.1976061161253042</v>
          </cell>
          <cell r="CE69">
            <v>2.064521918715982</v>
          </cell>
          <cell r="CF69">
            <v>0.22390976871308771</v>
          </cell>
          <cell r="CH69">
            <v>1.669444482213378</v>
          </cell>
          <cell r="CI69">
            <v>1.5231141470836804</v>
          </cell>
          <cell r="CJ69">
            <v>1.0879714847787394</v>
          </cell>
          <cell r="CK69">
            <v>1.0941846937604016</v>
          </cell>
          <cell r="CL69">
            <v>1.4488552904669263</v>
          </cell>
          <cell r="CM69">
            <v>0.95971890126862869</v>
          </cell>
          <cell r="CN69">
            <v>1.6272318798994336</v>
          </cell>
          <cell r="CO69">
            <v>3.0532148596978179</v>
          </cell>
          <cell r="CP69">
            <v>1.1976061161253042</v>
          </cell>
          <cell r="CQ69">
            <v>2.0645219187159181</v>
          </cell>
          <cell r="CR69">
            <v>0.22390976871308771</v>
          </cell>
          <cell r="CT69">
            <v>1.5505891722243481</v>
          </cell>
          <cell r="CU69">
            <v>1.5231141470836804</v>
          </cell>
          <cell r="CV69">
            <v>1.0879714847787394</v>
          </cell>
          <cell r="CW69">
            <v>1.0941846937604016</v>
          </cell>
          <cell r="CX69">
            <v>1.4488552904669263</v>
          </cell>
          <cell r="CY69">
            <v>0.95971890126862869</v>
          </cell>
          <cell r="CZ69">
            <v>1.6272318798995187</v>
          </cell>
          <cell r="DA69">
            <v>3.0532148596978179</v>
          </cell>
          <cell r="DB69">
            <v>1.1976061161253042</v>
          </cell>
          <cell r="DC69">
            <v>2.064521918715982</v>
          </cell>
          <cell r="DD69">
            <v>0.22390976871308771</v>
          </cell>
          <cell r="DF69">
            <v>1.711391542726437</v>
          </cell>
          <cell r="DG69">
            <v>1.5231141470836804</v>
          </cell>
          <cell r="DH69">
            <v>1.0879714847787181</v>
          </cell>
          <cell r="DI69">
            <v>1.0941846937604016</v>
          </cell>
          <cell r="DJ69">
            <v>1.4488552904669476</v>
          </cell>
          <cell r="DK69">
            <v>0.95971890126862869</v>
          </cell>
          <cell r="DL69">
            <v>1.6272318798996039</v>
          </cell>
          <cell r="DM69">
            <v>3.0532148596978179</v>
          </cell>
          <cell r="DN69">
            <v>1.1976061161253042</v>
          </cell>
          <cell r="DO69">
            <v>2.0645219187160668</v>
          </cell>
          <cell r="DP69">
            <v>0.223909768713109</v>
          </cell>
          <cell r="DR69">
            <v>1.6238317084851905</v>
          </cell>
          <cell r="DS69">
            <v>1.5231141470836804</v>
          </cell>
          <cell r="DT69">
            <v>1.0879714847787394</v>
          </cell>
          <cell r="DU69">
            <v>1.0941846937604016</v>
          </cell>
          <cell r="DV69">
            <v>1.4488552904669476</v>
          </cell>
          <cell r="DW69">
            <v>0.95971890126865</v>
          </cell>
          <cell r="DX69">
            <v>1.6272318798997316</v>
          </cell>
          <cell r="DY69">
            <v>3.0532148596978392</v>
          </cell>
          <cell r="DZ69">
            <v>1.1976061161253042</v>
          </cell>
          <cell r="EA69">
            <v>2.0645219187161947</v>
          </cell>
          <cell r="EB69">
            <v>0.22390976871308771</v>
          </cell>
          <cell r="ED69">
            <v>1.5861451558250916</v>
          </cell>
          <cell r="EE69">
            <v>1.5231141470836804</v>
          </cell>
          <cell r="EF69">
            <v>0</v>
          </cell>
          <cell r="EG69">
            <v>1.0941846937604016</v>
          </cell>
          <cell r="EH69">
            <v>1.4488552904669476</v>
          </cell>
          <cell r="EI69">
            <v>0.95971890126862869</v>
          </cell>
          <cell r="EJ69">
            <v>1.6272318799017331</v>
          </cell>
          <cell r="EK69">
            <v>3.0532148596978179</v>
          </cell>
          <cell r="EL69">
            <v>1.1976061161253042</v>
          </cell>
          <cell r="EM69">
            <v>2.0645219187181536</v>
          </cell>
          <cell r="EN69">
            <v>0.22390976871308771</v>
          </cell>
        </row>
        <row r="70">
          <cell r="A70">
            <v>42064</v>
          </cell>
          <cell r="B70">
            <v>1.5425721202411147</v>
          </cell>
          <cell r="C70">
            <v>1.428990449999701</v>
          </cell>
          <cell r="D70">
            <v>0</v>
          </cell>
          <cell r="E70">
            <v>1.0265674971985548</v>
          </cell>
          <cell r="F70">
            <v>1.3627563014823219</v>
          </cell>
          <cell r="G70">
            <v>0.90345022750916371</v>
          </cell>
          <cell r="H70">
            <v>1.5269325012457211</v>
          </cell>
          <cell r="I70">
            <v>2.8677454429004716</v>
          </cell>
          <cell r="J70">
            <v>1.1286139268200821</v>
          </cell>
          <cell r="K70">
            <v>1.9453931938995881</v>
          </cell>
          <cell r="L70">
            <v>0.21007284795704734</v>
          </cell>
          <cell r="N70">
            <v>1.5875624805682609</v>
          </cell>
          <cell r="O70">
            <v>1.428990449999701</v>
          </cell>
          <cell r="P70">
            <v>1.0244039146337405</v>
          </cell>
          <cell r="Q70">
            <v>1.0265674971985548</v>
          </cell>
          <cell r="R70">
            <v>1.3627563014823432</v>
          </cell>
          <cell r="S70">
            <v>0.90345022750916371</v>
          </cell>
          <cell r="T70">
            <v>1.526932501245317</v>
          </cell>
          <cell r="U70">
            <v>2.8677454429004716</v>
          </cell>
          <cell r="V70">
            <v>1.1286139268201032</v>
          </cell>
          <cell r="W70">
            <v>1.9453931938992266</v>
          </cell>
          <cell r="X70">
            <v>0.21007284795704734</v>
          </cell>
          <cell r="Z70">
            <v>1.5101990199806403</v>
          </cell>
          <cell r="AA70">
            <v>1.428990449999701</v>
          </cell>
          <cell r="AB70">
            <v>1.0244039146337192</v>
          </cell>
          <cell r="AC70">
            <v>1.0265674971985759</v>
          </cell>
          <cell r="AD70">
            <v>1.3627563014823219</v>
          </cell>
          <cell r="AE70">
            <v>0.90345022750916371</v>
          </cell>
          <cell r="AF70">
            <v>1.5269325012449342</v>
          </cell>
          <cell r="AG70">
            <v>2.8677454429004716</v>
          </cell>
          <cell r="AH70">
            <v>1.1286139268201032</v>
          </cell>
          <cell r="AI70">
            <v>1.9453931938989075</v>
          </cell>
          <cell r="AJ70">
            <v>0.21007284795706863</v>
          </cell>
          <cell r="AL70">
            <v>1.5616081685271732</v>
          </cell>
          <cell r="AM70">
            <v>1.428990449999701</v>
          </cell>
          <cell r="AN70">
            <v>1.0244039146337405</v>
          </cell>
          <cell r="AO70">
            <v>1.0265674971985759</v>
          </cell>
          <cell r="AP70">
            <v>1.3627563014823432</v>
          </cell>
          <cell r="AQ70">
            <v>0.90345022750916371</v>
          </cell>
          <cell r="AR70">
            <v>1.5269325012449555</v>
          </cell>
          <cell r="AS70">
            <v>2.8677454429004716</v>
          </cell>
          <cell r="AT70">
            <v>1.1286139268201032</v>
          </cell>
          <cell r="AU70">
            <v>1.9453931938988438</v>
          </cell>
          <cell r="AV70">
            <v>0.21007284795704734</v>
          </cell>
          <cell r="AX70">
            <v>1.5207194702541393</v>
          </cell>
          <cell r="AY70">
            <v>1.428990449999701</v>
          </cell>
          <cell r="AZ70">
            <v>1.0244039146337192</v>
          </cell>
          <cell r="BA70">
            <v>1.0265674971985759</v>
          </cell>
          <cell r="BB70">
            <v>1.3627563014823219</v>
          </cell>
          <cell r="BC70">
            <v>0.90345022750916371</v>
          </cell>
          <cell r="BD70">
            <v>1.5269325012458275</v>
          </cell>
          <cell r="BE70">
            <v>2.8677454429004716</v>
          </cell>
          <cell r="BF70">
            <v>1.1286139268201032</v>
          </cell>
          <cell r="BG70">
            <v>1.9453931938997582</v>
          </cell>
          <cell r="BH70">
            <v>0.21007284795706863</v>
          </cell>
          <cell r="BJ70">
            <v>1.3572107051133431</v>
          </cell>
          <cell r="BK70">
            <v>1.428990449999701</v>
          </cell>
          <cell r="BL70">
            <v>0</v>
          </cell>
          <cell r="BM70">
            <v>1.0265674971985548</v>
          </cell>
          <cell r="BN70">
            <v>1.3627563014823432</v>
          </cell>
          <cell r="BO70">
            <v>0.90345022750916371</v>
          </cell>
          <cell r="BP70">
            <v>1.5269325012429353</v>
          </cell>
          <cell r="BQ70">
            <v>2.8677454429004716</v>
          </cell>
          <cell r="BR70">
            <v>1.1286139268201032</v>
          </cell>
          <cell r="BS70">
            <v>1.9453931938967386</v>
          </cell>
          <cell r="BT70">
            <v>0.21007284795704734</v>
          </cell>
          <cell r="BV70">
            <v>1.4567315642411538</v>
          </cell>
          <cell r="BW70">
            <v>1.428990449999701</v>
          </cell>
          <cell r="BX70">
            <v>0</v>
          </cell>
          <cell r="BY70">
            <v>1.0265674971985548</v>
          </cell>
          <cell r="BZ70">
            <v>1.3627563014823432</v>
          </cell>
          <cell r="CA70">
            <v>0.90345022750916371</v>
          </cell>
          <cell r="CB70">
            <v>1.5269325012456147</v>
          </cell>
          <cell r="CC70">
            <v>2.8677454429004716</v>
          </cell>
          <cell r="CD70">
            <v>1.1286139268200821</v>
          </cell>
          <cell r="CE70">
            <v>1.9453931938994393</v>
          </cell>
          <cell r="CF70">
            <v>0.21007284795704734</v>
          </cell>
          <cell r="CH70">
            <v>1.5756992415564941</v>
          </cell>
          <cell r="CI70">
            <v>1.428990449999701</v>
          </cell>
          <cell r="CJ70">
            <v>1.0244039146337192</v>
          </cell>
          <cell r="CK70">
            <v>1.0265674971985759</v>
          </cell>
          <cell r="CL70">
            <v>1.3627563014823432</v>
          </cell>
          <cell r="CM70">
            <v>0.90345022750916371</v>
          </cell>
          <cell r="CN70">
            <v>1.5269325012455084</v>
          </cell>
          <cell r="CO70">
            <v>2.8677454429004716</v>
          </cell>
          <cell r="CP70">
            <v>1.1286139268201032</v>
          </cell>
          <cell r="CQ70">
            <v>1.9453931938993754</v>
          </cell>
          <cell r="CR70">
            <v>0.21007284795704734</v>
          </cell>
          <cell r="CT70">
            <v>1.4620039942276897</v>
          </cell>
          <cell r="CU70">
            <v>1.428990449999701</v>
          </cell>
          <cell r="CV70">
            <v>1.0244039146337616</v>
          </cell>
          <cell r="CW70">
            <v>1.0265674971985759</v>
          </cell>
          <cell r="CX70">
            <v>1.3627563014823432</v>
          </cell>
          <cell r="CY70">
            <v>0.90345022750916371</v>
          </cell>
          <cell r="CZ70">
            <v>1.526932501245317</v>
          </cell>
          <cell r="DA70">
            <v>2.8677454429004716</v>
          </cell>
          <cell r="DB70">
            <v>1.1286139268201032</v>
          </cell>
          <cell r="DC70">
            <v>1.9453931938992479</v>
          </cell>
          <cell r="DD70">
            <v>0.21007284795706863</v>
          </cell>
          <cell r="DF70">
            <v>1.6135381985014741</v>
          </cell>
          <cell r="DG70">
            <v>1.428990449999701</v>
          </cell>
          <cell r="DH70">
            <v>1.0244039146337616</v>
          </cell>
          <cell r="DI70">
            <v>1.0265674971985759</v>
          </cell>
          <cell r="DJ70">
            <v>1.3627563014823219</v>
          </cell>
          <cell r="DK70">
            <v>0.90345022750916371</v>
          </cell>
          <cell r="DL70">
            <v>1.5269325012452319</v>
          </cell>
          <cell r="DM70">
            <v>2.8677454429004716</v>
          </cell>
          <cell r="DN70">
            <v>1.1286139268201032</v>
          </cell>
          <cell r="DO70">
            <v>1.9453931938991629</v>
          </cell>
          <cell r="DP70">
            <v>0.21007284795704734</v>
          </cell>
          <cell r="DR70">
            <v>1.5310354325384745</v>
          </cell>
          <cell r="DS70">
            <v>1.428990449999701</v>
          </cell>
          <cell r="DT70">
            <v>1.0244039146337405</v>
          </cell>
          <cell r="DU70">
            <v>1.0265674971985759</v>
          </cell>
          <cell r="DV70">
            <v>1.3627563014823432</v>
          </cell>
          <cell r="DW70">
            <v>0.90345022750916371</v>
          </cell>
          <cell r="DX70">
            <v>1.5269325012457848</v>
          </cell>
          <cell r="DY70">
            <v>2.8677454429004716</v>
          </cell>
          <cell r="DZ70">
            <v>1.1286139268200821</v>
          </cell>
          <cell r="EA70">
            <v>1.9453931938996731</v>
          </cell>
          <cell r="EB70">
            <v>0.21007284795704734</v>
          </cell>
          <cell r="ED70">
            <v>1.4960836537658562</v>
          </cell>
          <cell r="EE70">
            <v>1.428990449999701</v>
          </cell>
          <cell r="EF70">
            <v>0</v>
          </cell>
          <cell r="EG70">
            <v>1.0265674971985548</v>
          </cell>
          <cell r="EH70">
            <v>1.3627563014823219</v>
          </cell>
          <cell r="EI70">
            <v>0.90345022750916371</v>
          </cell>
          <cell r="EJ70">
            <v>1.526932501245317</v>
          </cell>
          <cell r="EK70">
            <v>2.8677454429004716</v>
          </cell>
          <cell r="EL70">
            <v>1.1286139268201032</v>
          </cell>
          <cell r="EM70">
            <v>1.9453931938992479</v>
          </cell>
          <cell r="EN70">
            <v>0.21007284795704734</v>
          </cell>
        </row>
        <row r="71">
          <cell r="A71">
            <v>42430</v>
          </cell>
          <cell r="B71">
            <v>1.5392002406614758</v>
          </cell>
          <cell r="C71">
            <v>1.3824252560849923</v>
          </cell>
          <cell r="D71">
            <v>0</v>
          </cell>
          <cell r="E71">
            <v>0.99311568891419744</v>
          </cell>
          <cell r="F71">
            <v>1.3214504771357147</v>
          </cell>
          <cell r="G71">
            <v>0.87676797458584665</v>
          </cell>
          <cell r="H71">
            <v>1.605496596996792</v>
          </cell>
          <cell r="I71">
            <v>2.7772236934005115</v>
          </cell>
          <cell r="J71">
            <v>1.0963909532137506</v>
          </cell>
          <cell r="K71">
            <v>1.9980038223934067</v>
          </cell>
          <cell r="L71">
            <v>0.20322740108329401</v>
          </cell>
          <cell r="N71">
            <v>1.4200383536557171</v>
          </cell>
          <cell r="O71">
            <v>1.3824252560849923</v>
          </cell>
          <cell r="P71">
            <v>0.99436173397920902</v>
          </cell>
          <cell r="Q71">
            <v>0.99311568891419744</v>
          </cell>
          <cell r="R71">
            <v>1.3214504771357147</v>
          </cell>
          <cell r="S71">
            <v>0.87676797458584665</v>
          </cell>
          <cell r="T71">
            <v>1.1600045048612548</v>
          </cell>
          <cell r="U71">
            <v>2.7772236934004901</v>
          </cell>
          <cell r="V71">
            <v>1.0963909532137295</v>
          </cell>
          <cell r="W71">
            <v>1.5266722657175489</v>
          </cell>
          <cell r="X71">
            <v>0.20322740108329401</v>
          </cell>
          <cell r="Z71">
            <v>1.4970439963985172</v>
          </cell>
          <cell r="AA71">
            <v>1.3824252560849712</v>
          </cell>
          <cell r="AB71">
            <v>0.99436173397920902</v>
          </cell>
          <cell r="AC71">
            <v>0.99311568891419744</v>
          </cell>
          <cell r="AD71">
            <v>1.3214504771357147</v>
          </cell>
          <cell r="AE71">
            <v>0.87676797458584665</v>
          </cell>
          <cell r="AF71">
            <v>1.5691435201156951</v>
          </cell>
          <cell r="AG71">
            <v>2.7772236934004901</v>
          </cell>
          <cell r="AH71">
            <v>1.0963909532137295</v>
          </cell>
          <cell r="AI71">
            <v>1.9698488420787257</v>
          </cell>
          <cell r="AJ71">
            <v>0.20322740108329401</v>
          </cell>
          <cell r="AL71">
            <v>1.1998736224039019</v>
          </cell>
          <cell r="AM71">
            <v>1.3824252560849712</v>
          </cell>
          <cell r="AN71">
            <v>0.99436173397918781</v>
          </cell>
          <cell r="AO71">
            <v>0.99311568891419744</v>
          </cell>
          <cell r="AP71">
            <v>1.3214504771356934</v>
          </cell>
          <cell r="AQ71">
            <v>0.87676797458584665</v>
          </cell>
          <cell r="AR71">
            <v>0.62619990300182193</v>
          </cell>
          <cell r="AS71">
            <v>2.7772236934004901</v>
          </cell>
          <cell r="AT71">
            <v>1.0963909532137295</v>
          </cell>
          <cell r="AU71">
            <v>0.92012962495355288</v>
          </cell>
          <cell r="AV71">
            <v>0.20322740108329401</v>
          </cell>
          <cell r="AX71">
            <v>1.7265066001066032</v>
          </cell>
          <cell r="AY71">
            <v>1.3824252560849712</v>
          </cell>
          <cell r="AZ71">
            <v>0.99436173397920902</v>
          </cell>
          <cell r="BA71">
            <v>0.99311568891419744</v>
          </cell>
          <cell r="BB71">
            <v>1.3214504771357147</v>
          </cell>
          <cell r="BC71">
            <v>0.87676797458582545</v>
          </cell>
          <cell r="BD71">
            <v>2.2274104222484237</v>
          </cell>
          <cell r="BE71">
            <v>2.7772236934004688</v>
          </cell>
          <cell r="BF71">
            <v>1.0963909532137295</v>
          </cell>
          <cell r="BG71">
            <v>2.6334168416935917</v>
          </cell>
          <cell r="BH71">
            <v>0.20322740108329401</v>
          </cell>
          <cell r="BJ71">
            <v>1.5317439804054089</v>
          </cell>
          <cell r="BK71">
            <v>1.3824252560849712</v>
          </cell>
          <cell r="BL71">
            <v>0</v>
          </cell>
          <cell r="BM71">
            <v>0.99311568891419744</v>
          </cell>
          <cell r="BN71">
            <v>1.3214504771357147</v>
          </cell>
          <cell r="BO71">
            <v>0.87676797458582545</v>
          </cell>
          <cell r="BP71">
            <v>2.6350869639721264</v>
          </cell>
          <cell r="BQ71">
            <v>2.7772236934004901</v>
          </cell>
          <cell r="BR71">
            <v>1.0963909532137295</v>
          </cell>
          <cell r="BS71">
            <v>3.0962675686242913</v>
          </cell>
          <cell r="BT71">
            <v>0.20322740108329401</v>
          </cell>
          <cell r="BV71">
            <v>1.6637554735212889</v>
          </cell>
          <cell r="BW71">
            <v>1.3824252560849712</v>
          </cell>
          <cell r="BX71">
            <v>0</v>
          </cell>
          <cell r="BY71">
            <v>0.99311568891419744</v>
          </cell>
          <cell r="BZ71">
            <v>1.3214504771357147</v>
          </cell>
          <cell r="CA71">
            <v>0.87676797458584665</v>
          </cell>
          <cell r="CB71">
            <v>2.4163053868624336</v>
          </cell>
          <cell r="CC71">
            <v>2.7772236934004901</v>
          </cell>
          <cell r="CD71">
            <v>1.0963909532137506</v>
          </cell>
          <cell r="CE71">
            <v>2.5395089498685341</v>
          </cell>
          <cell r="CF71">
            <v>0.20322740108329401</v>
          </cell>
          <cell r="CH71">
            <v>1.6216238270812866</v>
          </cell>
          <cell r="CI71">
            <v>1.3824252560849712</v>
          </cell>
          <cell r="CJ71">
            <v>0.99436173397920902</v>
          </cell>
          <cell r="CK71">
            <v>0.99311568891419744</v>
          </cell>
          <cell r="CL71">
            <v>1.3214504771357147</v>
          </cell>
          <cell r="CM71">
            <v>0.87676797458584665</v>
          </cell>
          <cell r="CN71">
            <v>1.7801751866551503</v>
          </cell>
          <cell r="CO71">
            <v>2.7772236934004901</v>
          </cell>
          <cell r="CP71">
            <v>1.0963909532137295</v>
          </cell>
          <cell r="CQ71">
            <v>2.1121188280766163</v>
          </cell>
          <cell r="CR71">
            <v>0.20322740108329401</v>
          </cell>
          <cell r="CT71">
            <v>1.5665808348691357</v>
          </cell>
          <cell r="CU71">
            <v>1.3824252560849923</v>
          </cell>
          <cell r="CV71">
            <v>0.99436173397918781</v>
          </cell>
          <cell r="CW71">
            <v>0.99311568891419744</v>
          </cell>
          <cell r="CX71">
            <v>1.3214504771357147</v>
          </cell>
          <cell r="CY71">
            <v>0.87676797458584665</v>
          </cell>
          <cell r="CZ71">
            <v>1.9469598919117961</v>
          </cell>
          <cell r="DA71">
            <v>2.7772236934004901</v>
          </cell>
          <cell r="DB71">
            <v>1.0963909532137295</v>
          </cell>
          <cell r="DC71">
            <v>2.4970687519736017</v>
          </cell>
          <cell r="DD71">
            <v>0.20322740108329401</v>
          </cell>
          <cell r="DF71">
            <v>1.6098710005419292</v>
          </cell>
          <cell r="DG71">
            <v>1.3824252560849923</v>
          </cell>
          <cell r="DH71">
            <v>0.99436173397920902</v>
          </cell>
          <cell r="DI71">
            <v>0.99311568891419744</v>
          </cell>
          <cell r="DJ71">
            <v>1.3214504771357147</v>
          </cell>
          <cell r="DK71">
            <v>0.87676797458584665</v>
          </cell>
          <cell r="DL71">
            <v>1.59869149299554</v>
          </cell>
          <cell r="DM71">
            <v>2.7772236934004901</v>
          </cell>
          <cell r="DN71">
            <v>1.0963909532137295</v>
          </cell>
          <cell r="DO71">
            <v>2.0092568165285258</v>
          </cell>
          <cell r="DP71">
            <v>0.20322740108329401</v>
          </cell>
          <cell r="DR71">
            <v>1.7301684716417798</v>
          </cell>
          <cell r="DS71">
            <v>1.3824252560849712</v>
          </cell>
          <cell r="DT71">
            <v>0.99436173397918781</v>
          </cell>
          <cell r="DU71">
            <v>0.99311568891419744</v>
          </cell>
          <cell r="DV71">
            <v>1.3214504771357147</v>
          </cell>
          <cell r="DW71">
            <v>0.87676797458584665</v>
          </cell>
          <cell r="DX71">
            <v>2.2051247651387587</v>
          </cell>
          <cell r="DY71">
            <v>2.7772236934004901</v>
          </cell>
          <cell r="DZ71">
            <v>1.0963909532137506</v>
          </cell>
          <cell r="EA71">
            <v>2.5658113618710456</v>
          </cell>
          <cell r="EB71">
            <v>0.20322740108329401</v>
          </cell>
          <cell r="ED71">
            <v>1.0357231273742995</v>
          </cell>
          <cell r="EE71">
            <v>1.3824252560849712</v>
          </cell>
          <cell r="EF71">
            <v>0</v>
          </cell>
          <cell r="EG71">
            <v>0.99311568891419744</v>
          </cell>
          <cell r="EH71">
            <v>1.3214504771357147</v>
          </cell>
          <cell r="EI71">
            <v>0.87676797458584665</v>
          </cell>
          <cell r="EJ71">
            <v>-2.9954096788024835</v>
          </cell>
          <cell r="EK71">
            <v>2.7772236934004901</v>
          </cell>
          <cell r="EL71">
            <v>1.0963909532137506</v>
          </cell>
          <cell r="EM71">
            <v>-2.4888498531007053</v>
          </cell>
          <cell r="EN71">
            <v>0.20322740108329401</v>
          </cell>
        </row>
        <row r="72">
          <cell r="A72">
            <v>42795</v>
          </cell>
          <cell r="B72">
            <v>1.3925028430771036</v>
          </cell>
          <cell r="C72">
            <v>1.3611289128115063</v>
          </cell>
          <cell r="D72">
            <v>0</v>
          </cell>
          <cell r="E72">
            <v>0.97781668267261113</v>
          </cell>
          <cell r="F72">
            <v>1.3040235190656486</v>
          </cell>
          <cell r="G72">
            <v>0.86588034392350199</v>
          </cell>
          <cell r="H72">
            <v>1.163369806377327</v>
          </cell>
          <cell r="I72">
            <v>2.7372312959124465</v>
          </cell>
          <cell r="J72">
            <v>1.0838278203449485</v>
          </cell>
          <cell r="K72">
            <v>1.6215523217266039</v>
          </cell>
          <cell r="L72">
            <v>0.20009667401723263</v>
          </cell>
          <cell r="N72">
            <v>1.6292761529874467</v>
          </cell>
          <cell r="O72">
            <v>1.3611289128115063</v>
          </cell>
          <cell r="P72">
            <v>0.98222614499363481</v>
          </cell>
          <cell r="Q72">
            <v>0.97781668267261113</v>
          </cell>
          <cell r="R72">
            <v>1.3040235190656708</v>
          </cell>
          <cell r="S72">
            <v>0.86588034392350199</v>
          </cell>
          <cell r="T72">
            <v>1.7234135713859047</v>
          </cell>
          <cell r="U72">
            <v>2.7372312959124465</v>
          </cell>
          <cell r="V72">
            <v>1.0838278203449709</v>
          </cell>
          <cell r="W72">
            <v>2.1752206223949595</v>
          </cell>
          <cell r="X72">
            <v>0.20009667401725506</v>
          </cell>
          <cell r="Z72">
            <v>1.314888007153292</v>
          </cell>
          <cell r="AA72">
            <v>1.3611289128115063</v>
          </cell>
          <cell r="AB72">
            <v>0.98222614499363481</v>
          </cell>
          <cell r="AC72">
            <v>0.97781668267261113</v>
          </cell>
          <cell r="AD72">
            <v>1.3040235190656708</v>
          </cell>
          <cell r="AE72">
            <v>0.86588034392350199</v>
          </cell>
          <cell r="AF72">
            <v>1.0310775556380927</v>
          </cell>
          <cell r="AG72">
            <v>2.7372312959124465</v>
          </cell>
          <cell r="AH72">
            <v>1.0838278203449709</v>
          </cell>
          <cell r="AI72">
            <v>1.4978375951697835</v>
          </cell>
          <cell r="AJ72">
            <v>0.20009667401725506</v>
          </cell>
          <cell r="AL72">
            <v>1.8308403956913022</v>
          </cell>
          <cell r="AM72">
            <v>1.3611289128115287</v>
          </cell>
          <cell r="AN72">
            <v>0.98222614499365724</v>
          </cell>
          <cell r="AO72">
            <v>0.97781668267261113</v>
          </cell>
          <cell r="AP72">
            <v>1.3040235190656708</v>
          </cell>
          <cell r="AQ72">
            <v>0.86588034392350199</v>
          </cell>
          <cell r="AR72">
            <v>2.3435982951231566</v>
          </cell>
          <cell r="AS72">
            <v>2.7372312959124465</v>
          </cell>
          <cell r="AT72">
            <v>1.0838278203449485</v>
          </cell>
          <cell r="AU72">
            <v>2.8813066726460295</v>
          </cell>
          <cell r="AV72">
            <v>0.20009667401725506</v>
          </cell>
          <cell r="AX72">
            <v>0.96866654322167456</v>
          </cell>
          <cell r="AY72">
            <v>1.3611289128115063</v>
          </cell>
          <cell r="AZ72">
            <v>0.98222614499365724</v>
          </cell>
          <cell r="BA72">
            <v>0.97781668267261113</v>
          </cell>
          <cell r="BB72">
            <v>1.3040235190656486</v>
          </cell>
          <cell r="BC72">
            <v>0.86588034392350199</v>
          </cell>
          <cell r="BD72">
            <v>-2.3369931858437616E-2</v>
          </cell>
          <cell r="BE72">
            <v>2.7372312959124465</v>
          </cell>
          <cell r="BF72">
            <v>1.0838278203449709</v>
          </cell>
          <cell r="BG72">
            <v>0.40232223535590694</v>
          </cell>
          <cell r="BH72">
            <v>0.20009667401725506</v>
          </cell>
          <cell r="BJ72">
            <v>3.6918551376330377E-2</v>
          </cell>
          <cell r="BK72">
            <v>1.3611289128115287</v>
          </cell>
          <cell r="BL72">
            <v>0</v>
          </cell>
          <cell r="BM72">
            <v>0.97781668267261113</v>
          </cell>
          <cell r="BN72">
            <v>1.3040235190656708</v>
          </cell>
          <cell r="BO72">
            <v>0.86588034392352442</v>
          </cell>
          <cell r="BP72">
            <v>-5.3322644439061504</v>
          </cell>
          <cell r="BQ72">
            <v>2.7372312959124465</v>
          </cell>
          <cell r="BR72">
            <v>1.0838278203449709</v>
          </cell>
          <cell r="BS72">
            <v>-5.2011021581302197</v>
          </cell>
          <cell r="BT72">
            <v>0.20009667401725506</v>
          </cell>
          <cell r="BV72">
            <v>1.4067096824564862</v>
          </cell>
          <cell r="BW72">
            <v>1.3611289128115287</v>
          </cell>
          <cell r="BX72">
            <v>0</v>
          </cell>
          <cell r="BY72">
            <v>0.9778166826725887</v>
          </cell>
          <cell r="BZ72">
            <v>1.3040235190656708</v>
          </cell>
          <cell r="CA72">
            <v>0.86588034392350199</v>
          </cell>
          <cell r="CB72">
            <v>1.475881508382312</v>
          </cell>
          <cell r="CC72">
            <v>2.7372312959124465</v>
          </cell>
          <cell r="CD72">
            <v>1.0838278203449485</v>
          </cell>
          <cell r="CE72">
            <v>1.8825671545470066</v>
          </cell>
          <cell r="CF72">
            <v>0.20009667401723263</v>
          </cell>
          <cell r="CH72">
            <v>1.4599588941073049</v>
          </cell>
          <cell r="CI72">
            <v>1.3611289128115063</v>
          </cell>
          <cell r="CJ72">
            <v>0.98222614499363481</v>
          </cell>
          <cell r="CK72">
            <v>0.97781668267261113</v>
          </cell>
          <cell r="CL72">
            <v>1.3040235190656708</v>
          </cell>
          <cell r="CM72">
            <v>0.86588034392350199</v>
          </cell>
          <cell r="CN72">
            <v>1.2585348217366541</v>
          </cell>
          <cell r="CO72">
            <v>2.7372312959124465</v>
          </cell>
          <cell r="CP72">
            <v>1.0838278203449485</v>
          </cell>
          <cell r="CQ72">
            <v>1.7236748876365859</v>
          </cell>
          <cell r="CR72">
            <v>0.20009667401725506</v>
          </cell>
          <cell r="CT72">
            <v>1.1973646672911453</v>
          </cell>
          <cell r="CU72">
            <v>1.3611289128115063</v>
          </cell>
          <cell r="CV72">
            <v>0.98222614499363481</v>
          </cell>
          <cell r="CW72">
            <v>0.97781668267261113</v>
          </cell>
          <cell r="CX72">
            <v>1.3040235190656708</v>
          </cell>
          <cell r="CY72">
            <v>0.86588034392350199</v>
          </cell>
          <cell r="CZ72">
            <v>0.7864784320122491</v>
          </cell>
          <cell r="DA72">
            <v>2.7372312959124239</v>
          </cell>
          <cell r="DB72">
            <v>1.0838278203449709</v>
          </cell>
          <cell r="DC72">
            <v>1.0048039319265152</v>
          </cell>
          <cell r="DD72">
            <v>0.20009667401723263</v>
          </cell>
          <cell r="DF72">
            <v>1.4796236973686039</v>
          </cell>
          <cell r="DG72">
            <v>1.3611289128115063</v>
          </cell>
          <cell r="DH72">
            <v>0.98222614499363481</v>
          </cell>
          <cell r="DI72">
            <v>0.97781668267261113</v>
          </cell>
          <cell r="DJ72">
            <v>1.3040235190656708</v>
          </cell>
          <cell r="DK72">
            <v>0.86588034392350199</v>
          </cell>
          <cell r="DL72">
            <v>1.2477107355554427</v>
          </cell>
          <cell r="DM72">
            <v>2.7372312959124465</v>
          </cell>
          <cell r="DN72">
            <v>1.0838278203449485</v>
          </cell>
          <cell r="DO72">
            <v>1.6638420793390116</v>
          </cell>
          <cell r="DP72">
            <v>0.20009667401725506</v>
          </cell>
          <cell r="DR72">
            <v>1.2502928815631753</v>
          </cell>
          <cell r="DS72">
            <v>1.3611289128115287</v>
          </cell>
          <cell r="DT72">
            <v>0.98222614499363481</v>
          </cell>
          <cell r="DU72">
            <v>0.97781668267261113</v>
          </cell>
          <cell r="DV72">
            <v>1.3040235190656486</v>
          </cell>
          <cell r="DW72">
            <v>0.86588034392347957</v>
          </cell>
          <cell r="DX72">
            <v>0.79242107667399186</v>
          </cell>
          <cell r="DY72">
            <v>2.7372312959124239</v>
          </cell>
          <cell r="DZ72">
            <v>1.0838278203449485</v>
          </cell>
          <cell r="EA72">
            <v>1.2523106400569781</v>
          </cell>
          <cell r="EB72">
            <v>0.20009667401723263</v>
          </cell>
          <cell r="ED72">
            <v>0.87385482972817119</v>
          </cell>
          <cell r="EE72">
            <v>1.3611289128115063</v>
          </cell>
          <cell r="EF72">
            <v>0</v>
          </cell>
          <cell r="EG72">
            <v>0.97781668267261113</v>
          </cell>
          <cell r="EH72">
            <v>1.3040235190656708</v>
          </cell>
          <cell r="EI72">
            <v>0.86588034392350199</v>
          </cell>
          <cell r="EJ72">
            <v>-4.8131114573589233</v>
          </cell>
          <cell r="EK72">
            <v>2.7372312959124465</v>
          </cell>
          <cell r="EL72">
            <v>1.0838278203449485</v>
          </cell>
          <cell r="EM72">
            <v>-4.2592592523248598</v>
          </cell>
          <cell r="EN72">
            <v>0.20009667401725506</v>
          </cell>
        </row>
        <row r="73">
          <cell r="A73">
            <v>43160</v>
          </cell>
          <cell r="B73">
            <v>1.3705041808339313</v>
          </cell>
          <cell r="C73">
            <v>1.2522211194792605</v>
          </cell>
          <cell r="D73">
            <v>0</v>
          </cell>
          <cell r="E73">
            <v>0.89957879044140177</v>
          </cell>
          <cell r="F73">
            <v>1.2021900196651434</v>
          </cell>
          <cell r="G73">
            <v>0.79884877714718816</v>
          </cell>
          <cell r="H73">
            <v>1.3386618668041039</v>
          </cell>
          <cell r="I73">
            <v>2.5206261671917494</v>
          </cell>
          <cell r="J73">
            <v>1.0008263035947225</v>
          </cell>
          <cell r="K73">
            <v>1.7249051873052572</v>
          </cell>
          <cell r="L73">
            <v>0.18408637305445341</v>
          </cell>
          <cell r="N73">
            <v>1.4094771601217637</v>
          </cell>
          <cell r="O73">
            <v>1.2522211194792605</v>
          </cell>
          <cell r="P73">
            <v>0.90637913256390334</v>
          </cell>
          <cell r="Q73">
            <v>0.89957879044140177</v>
          </cell>
          <cell r="R73">
            <v>1.2021900196651434</v>
          </cell>
          <cell r="S73">
            <v>0.79884877714716673</v>
          </cell>
          <cell r="T73">
            <v>1.3386618668043822</v>
          </cell>
          <cell r="U73">
            <v>2.5206261671917494</v>
          </cell>
          <cell r="V73">
            <v>1.0008263035947225</v>
          </cell>
          <cell r="W73">
            <v>1.7249051873054499</v>
          </cell>
          <cell r="X73">
            <v>0.18408637305443201</v>
          </cell>
          <cell r="Z73">
            <v>1.3406078824327761</v>
          </cell>
          <cell r="AA73">
            <v>1.252221119479239</v>
          </cell>
          <cell r="AB73">
            <v>0.90637913256392477</v>
          </cell>
          <cell r="AC73">
            <v>0.89957879044140177</v>
          </cell>
          <cell r="AD73">
            <v>1.2021900196651434</v>
          </cell>
          <cell r="AE73">
            <v>0.79884877714718816</v>
          </cell>
          <cell r="AF73">
            <v>1.338661866804489</v>
          </cell>
          <cell r="AG73">
            <v>2.5206261671917281</v>
          </cell>
          <cell r="AH73">
            <v>1.0008263035947225</v>
          </cell>
          <cell r="AI73">
            <v>1.7249051873056211</v>
          </cell>
          <cell r="AJ73">
            <v>0.18408637305443201</v>
          </cell>
          <cell r="AL73">
            <v>1.3866434530083627</v>
          </cell>
          <cell r="AM73">
            <v>1.252221119479239</v>
          </cell>
          <cell r="AN73">
            <v>0.90637913256390334</v>
          </cell>
          <cell r="AO73">
            <v>0.89957879044140177</v>
          </cell>
          <cell r="AP73">
            <v>1.2021900196651434</v>
          </cell>
          <cell r="AQ73">
            <v>0.79884877714718816</v>
          </cell>
          <cell r="AR73">
            <v>1.3386618668038044</v>
          </cell>
          <cell r="AS73">
            <v>2.5206261671917494</v>
          </cell>
          <cell r="AT73">
            <v>1.0008263035947225</v>
          </cell>
          <cell r="AU73">
            <v>1.724905187304808</v>
          </cell>
          <cell r="AV73">
            <v>0.18408637305443201</v>
          </cell>
          <cell r="AX73">
            <v>1.3499534722541728</v>
          </cell>
          <cell r="AY73">
            <v>1.2522211194792605</v>
          </cell>
          <cell r="AZ73">
            <v>0.90637913256390334</v>
          </cell>
          <cell r="BA73">
            <v>0.89957879044140177</v>
          </cell>
          <cell r="BB73">
            <v>1.2021900196651647</v>
          </cell>
          <cell r="BC73">
            <v>0.79884877714718816</v>
          </cell>
          <cell r="BD73">
            <v>1.3386618668045105</v>
          </cell>
          <cell r="BE73">
            <v>2.5206261671917494</v>
          </cell>
          <cell r="BF73">
            <v>1.0008263035947009</v>
          </cell>
          <cell r="BG73">
            <v>1.7249051873055996</v>
          </cell>
          <cell r="BH73">
            <v>0.18408637305443201</v>
          </cell>
          <cell r="BJ73">
            <v>1.200271185178603</v>
          </cell>
          <cell r="BK73">
            <v>1.2522211194792605</v>
          </cell>
          <cell r="BL73">
            <v>0</v>
          </cell>
          <cell r="BM73">
            <v>0.89957879044140177</v>
          </cell>
          <cell r="BN73">
            <v>1.2021900196651647</v>
          </cell>
          <cell r="BO73">
            <v>0.79884877714716673</v>
          </cell>
          <cell r="BP73">
            <v>1.3386618668011083</v>
          </cell>
          <cell r="BQ73">
            <v>2.5206261671917494</v>
          </cell>
          <cell r="BR73">
            <v>1.0008263035947009</v>
          </cell>
          <cell r="BS73">
            <v>1.7249051873020478</v>
          </cell>
          <cell r="BT73">
            <v>0.18408637305443201</v>
          </cell>
          <cell r="BV73">
            <v>1.0529274071691574</v>
          </cell>
          <cell r="BW73">
            <v>1.2522211194792605</v>
          </cell>
          <cell r="BX73">
            <v>0</v>
          </cell>
          <cell r="BY73">
            <v>0.89957879044140177</v>
          </cell>
          <cell r="BZ73">
            <v>1.2021900196651434</v>
          </cell>
          <cell r="CA73">
            <v>0.79884877714718816</v>
          </cell>
          <cell r="CB73">
            <v>0.43299554304602594</v>
          </cell>
          <cell r="CC73">
            <v>2.5206261671917494</v>
          </cell>
          <cell r="CD73">
            <v>1.0008263035947225</v>
          </cell>
          <cell r="CE73">
            <v>1.0963847352919076</v>
          </cell>
          <cell r="CF73">
            <v>0.18408637305445341</v>
          </cell>
          <cell r="CH73">
            <v>1.4034890013083112</v>
          </cell>
          <cell r="CI73">
            <v>1.2522211194792605</v>
          </cell>
          <cell r="CJ73">
            <v>0.90637913256390334</v>
          </cell>
          <cell r="CK73">
            <v>0.89957879044140177</v>
          </cell>
          <cell r="CL73">
            <v>1.2021900196651434</v>
          </cell>
          <cell r="CM73">
            <v>0.79884877714718816</v>
          </cell>
          <cell r="CN73">
            <v>1.3386618668043178</v>
          </cell>
          <cell r="CO73">
            <v>2.5206261671917494</v>
          </cell>
          <cell r="CP73">
            <v>1.0008263035947009</v>
          </cell>
          <cell r="CQ73">
            <v>1.7249051873054499</v>
          </cell>
          <cell r="CR73">
            <v>0.18408637305443201</v>
          </cell>
          <cell r="CT73">
            <v>1.2985049999711284</v>
          </cell>
          <cell r="CU73">
            <v>1.2522211194792605</v>
          </cell>
          <cell r="CV73">
            <v>0.90637913256390334</v>
          </cell>
          <cell r="CW73">
            <v>0.89957879044140177</v>
          </cell>
          <cell r="CX73">
            <v>1.2021900196651647</v>
          </cell>
          <cell r="CY73">
            <v>0.79884877714718816</v>
          </cell>
          <cell r="CZ73">
            <v>1.3386618668034833</v>
          </cell>
          <cell r="DA73">
            <v>2.5206261671917494</v>
          </cell>
          <cell r="DB73">
            <v>1.0008263035947009</v>
          </cell>
          <cell r="DC73">
            <v>1.7249051873042731</v>
          </cell>
          <cell r="DD73">
            <v>0.18408637305443201</v>
          </cell>
          <cell r="DF73">
            <v>1.4329605736562501</v>
          </cell>
          <cell r="DG73">
            <v>1.2522211194792605</v>
          </cell>
          <cell r="DH73">
            <v>0.90637913256390334</v>
          </cell>
          <cell r="DI73">
            <v>0.89957879044138034</v>
          </cell>
          <cell r="DJ73">
            <v>1.2021900196651434</v>
          </cell>
          <cell r="DK73">
            <v>0.79884877714718816</v>
          </cell>
          <cell r="DL73">
            <v>1.3386618668044248</v>
          </cell>
          <cell r="DM73">
            <v>2.5206261671917707</v>
          </cell>
          <cell r="DN73">
            <v>1.0008263035947225</v>
          </cell>
          <cell r="DO73">
            <v>1.7249051873055354</v>
          </cell>
          <cell r="DP73">
            <v>0.18408637305443201</v>
          </cell>
          <cell r="DR73">
            <v>1.3598819019156494</v>
          </cell>
          <cell r="DS73">
            <v>1.2522211194792605</v>
          </cell>
          <cell r="DT73">
            <v>0.90637913256390334</v>
          </cell>
          <cell r="DU73">
            <v>0.89957879044140177</v>
          </cell>
          <cell r="DV73">
            <v>1.2021900196651647</v>
          </cell>
          <cell r="DW73">
            <v>0.79884877714718816</v>
          </cell>
          <cell r="DX73">
            <v>1.3386618668038257</v>
          </cell>
          <cell r="DY73">
            <v>2.5206261671917707</v>
          </cell>
          <cell r="DZ73">
            <v>1.0008263035947225</v>
          </cell>
          <cell r="EA73">
            <v>1.7249051873049577</v>
          </cell>
          <cell r="EB73">
            <v>0.18408637305445341</v>
          </cell>
          <cell r="ED73">
            <v>1.3285424238151933</v>
          </cell>
          <cell r="EE73">
            <v>1.252221119479239</v>
          </cell>
          <cell r="EF73">
            <v>0</v>
          </cell>
          <cell r="EG73">
            <v>0.89957879044140177</v>
          </cell>
          <cell r="EH73">
            <v>1.2021900196651434</v>
          </cell>
          <cell r="EI73">
            <v>0.79884877714718816</v>
          </cell>
          <cell r="EJ73">
            <v>1.33866186680573</v>
          </cell>
          <cell r="EK73">
            <v>2.5206261671917494</v>
          </cell>
          <cell r="EL73">
            <v>1.0008263035947225</v>
          </cell>
          <cell r="EM73">
            <v>1.724905187306798</v>
          </cell>
          <cell r="EN73">
            <v>0.18408637305445341</v>
          </cell>
        </row>
        <row r="74">
          <cell r="A74">
            <v>43525</v>
          </cell>
          <cell r="B74">
            <v>1.3126479706110361</v>
          </cell>
          <cell r="C74">
            <v>1.194363978555008</v>
          </cell>
          <cell r="D74">
            <v>0</v>
          </cell>
          <cell r="E74">
            <v>0.85801499947715509</v>
          </cell>
          <cell r="F74">
            <v>1.1489335449347466</v>
          </cell>
          <cell r="G74">
            <v>0.7640044776561794</v>
          </cell>
          <cell r="H74">
            <v>1.2769896998379395</v>
          </cell>
          <cell r="I74">
            <v>2.4063832507094176</v>
          </cell>
          <cell r="J74">
            <v>0.95799902194078446</v>
          </cell>
          <cell r="K74">
            <v>1.6510961625409093</v>
          </cell>
          <cell r="L74">
            <v>0.17558091986830013</v>
          </cell>
          <cell r="N74">
            <v>1.3496711842210463</v>
          </cell>
          <cell r="O74">
            <v>1.194363978555008</v>
          </cell>
          <cell r="P74">
            <v>0.86702788555327925</v>
          </cell>
          <cell r="Q74">
            <v>0.85801499947715509</v>
          </cell>
          <cell r="R74">
            <v>1.1489335449347677</v>
          </cell>
          <cell r="S74">
            <v>0.7640044776561794</v>
          </cell>
          <cell r="T74">
            <v>1.276989699837537</v>
          </cell>
          <cell r="U74">
            <v>2.4063832507094176</v>
          </cell>
          <cell r="V74">
            <v>0.95799902194078446</v>
          </cell>
          <cell r="W74">
            <v>1.6510961625405915</v>
          </cell>
          <cell r="X74">
            <v>0.17558091986830013</v>
          </cell>
          <cell r="Z74">
            <v>1.2837267570299904</v>
          </cell>
          <cell r="AA74">
            <v>1.194363978555008</v>
          </cell>
          <cell r="AB74">
            <v>0.86702788555327925</v>
          </cell>
          <cell r="AC74">
            <v>0.85801499947715509</v>
          </cell>
          <cell r="AD74">
            <v>1.1489335449347466</v>
          </cell>
          <cell r="AE74">
            <v>0.7640044776561794</v>
          </cell>
          <cell r="AF74">
            <v>1.2769896998372614</v>
          </cell>
          <cell r="AG74">
            <v>2.4063832507094176</v>
          </cell>
          <cell r="AH74">
            <v>0.95799902194078446</v>
          </cell>
          <cell r="AI74">
            <v>1.6510961625403371</v>
          </cell>
          <cell r="AJ74">
            <v>0.17558091986830013</v>
          </cell>
          <cell r="AL74">
            <v>1.3278624202177181</v>
          </cell>
          <cell r="AM74">
            <v>1.194363978555008</v>
          </cell>
          <cell r="AN74">
            <v>0.86702788555327925</v>
          </cell>
          <cell r="AO74">
            <v>0.85801499947713389</v>
          </cell>
          <cell r="AP74">
            <v>1.1489335449347677</v>
          </cell>
          <cell r="AQ74">
            <v>0.7640044776561794</v>
          </cell>
          <cell r="AR74">
            <v>1.276989699837876</v>
          </cell>
          <cell r="AS74">
            <v>2.4063832507094176</v>
          </cell>
          <cell r="AT74">
            <v>0.95799902194078446</v>
          </cell>
          <cell r="AU74">
            <v>1.651096162540973</v>
          </cell>
          <cell r="AV74">
            <v>0.17558091986832131</v>
          </cell>
          <cell r="AX74">
            <v>1.2927350477419441</v>
          </cell>
          <cell r="AY74">
            <v>1.194363978555008</v>
          </cell>
          <cell r="AZ74">
            <v>0.86702788555327925</v>
          </cell>
          <cell r="BA74">
            <v>0.85801499947715509</v>
          </cell>
          <cell r="BB74">
            <v>1.1489335449347466</v>
          </cell>
          <cell r="BC74">
            <v>0.7640044776561794</v>
          </cell>
          <cell r="BD74">
            <v>1.2769896998372614</v>
          </cell>
          <cell r="BE74">
            <v>2.4063832507094176</v>
          </cell>
          <cell r="BF74">
            <v>0.95799902194078446</v>
          </cell>
          <cell r="BG74">
            <v>1.651096162540316</v>
          </cell>
          <cell r="BH74">
            <v>0.17558091986830013</v>
          </cell>
          <cell r="BJ74">
            <v>1.148906027941754</v>
          </cell>
          <cell r="BK74">
            <v>1.194363978555008</v>
          </cell>
          <cell r="BL74">
            <v>0</v>
          </cell>
          <cell r="BM74">
            <v>0.85801499947715509</v>
          </cell>
          <cell r="BN74">
            <v>1.1489335449347466</v>
          </cell>
          <cell r="BO74">
            <v>0.7640044776561794</v>
          </cell>
          <cell r="BP74">
            <v>1.2769896998383634</v>
          </cell>
          <cell r="BQ74">
            <v>2.4063832507094176</v>
          </cell>
          <cell r="BR74">
            <v>0.95799902194078446</v>
          </cell>
          <cell r="BS74">
            <v>1.6510961625414604</v>
          </cell>
          <cell r="BT74">
            <v>0.17558091986830013</v>
          </cell>
          <cell r="BV74">
            <v>1.2395539622220175</v>
          </cell>
          <cell r="BW74">
            <v>1.194363978555008</v>
          </cell>
          <cell r="BX74">
            <v>0</v>
          </cell>
          <cell r="BY74">
            <v>0.85801499947715509</v>
          </cell>
          <cell r="BZ74">
            <v>1.1489335449347466</v>
          </cell>
          <cell r="CA74">
            <v>0.76400447765620061</v>
          </cell>
          <cell r="CB74">
            <v>1.2769896998369434</v>
          </cell>
          <cell r="CC74">
            <v>2.4063832507094176</v>
          </cell>
          <cell r="CD74">
            <v>0.95799902194078446</v>
          </cell>
          <cell r="CE74">
            <v>1.6510961625401677</v>
          </cell>
          <cell r="CF74">
            <v>0.17558091986830013</v>
          </cell>
          <cell r="CH74">
            <v>1.345213207271323</v>
          </cell>
          <cell r="CI74">
            <v>1.194363978555008</v>
          </cell>
          <cell r="CJ74">
            <v>0.86702788555327925</v>
          </cell>
          <cell r="CK74">
            <v>0.85801499947715509</v>
          </cell>
          <cell r="CL74">
            <v>1.1489335449347466</v>
          </cell>
          <cell r="CM74">
            <v>0.7640044776561794</v>
          </cell>
          <cell r="CN74">
            <v>1.2769896998374097</v>
          </cell>
          <cell r="CO74">
            <v>2.4063832507094176</v>
          </cell>
          <cell r="CP74">
            <v>0.95799902194078446</v>
          </cell>
          <cell r="CQ74">
            <v>1.6510961625405067</v>
          </cell>
          <cell r="CR74">
            <v>0.17558091986830013</v>
          </cell>
          <cell r="CT74">
            <v>1.2435922368330576</v>
          </cell>
          <cell r="CU74">
            <v>1.194363978555008</v>
          </cell>
          <cell r="CV74">
            <v>0.86702788555325805</v>
          </cell>
          <cell r="CW74">
            <v>0.85801499947713389</v>
          </cell>
          <cell r="CX74">
            <v>1.1489335449347466</v>
          </cell>
          <cell r="CY74">
            <v>0.76400447765620061</v>
          </cell>
          <cell r="CZ74">
            <v>1.2769896998372825</v>
          </cell>
          <cell r="DA74">
            <v>2.4063832507094176</v>
          </cell>
          <cell r="DB74">
            <v>0.95799902194078446</v>
          </cell>
          <cell r="DC74">
            <v>1.6510961625402312</v>
          </cell>
          <cell r="DD74">
            <v>0.17558091986830013</v>
          </cell>
          <cell r="DF74">
            <v>1.3722796304880269</v>
          </cell>
          <cell r="DG74">
            <v>1.194363978555008</v>
          </cell>
          <cell r="DH74">
            <v>0.86702788555327925</v>
          </cell>
          <cell r="DI74">
            <v>0.85801499947715509</v>
          </cell>
          <cell r="DJ74">
            <v>1.1489335449347466</v>
          </cell>
          <cell r="DK74">
            <v>0.7640044776561794</v>
          </cell>
          <cell r="DL74">
            <v>1.2769896998375156</v>
          </cell>
          <cell r="DM74">
            <v>2.4063832507094176</v>
          </cell>
          <cell r="DN74">
            <v>0.95799902194078446</v>
          </cell>
          <cell r="DO74">
            <v>1.6510961625405702</v>
          </cell>
          <cell r="DP74">
            <v>0.17558091986830013</v>
          </cell>
          <cell r="DR74">
            <v>1.3023420792226625</v>
          </cell>
          <cell r="DS74">
            <v>1.1943639785549867</v>
          </cell>
          <cell r="DT74">
            <v>0.86702788555327925</v>
          </cell>
          <cell r="DU74">
            <v>0.85801499947715509</v>
          </cell>
          <cell r="DV74">
            <v>1.1489335449347466</v>
          </cell>
          <cell r="DW74">
            <v>0.7640044776561794</v>
          </cell>
          <cell r="DX74">
            <v>1.2769896998377488</v>
          </cell>
          <cell r="DY74">
            <v>2.4063832507094176</v>
          </cell>
          <cell r="DZ74">
            <v>0.95799902194078446</v>
          </cell>
          <cell r="EA74">
            <v>1.6510961625407823</v>
          </cell>
          <cell r="EB74">
            <v>0.17558091986830013</v>
          </cell>
          <cell r="ED74">
            <v>1.2727718565148205</v>
          </cell>
          <cell r="EE74">
            <v>1.194363978555008</v>
          </cell>
          <cell r="EF74">
            <v>0</v>
          </cell>
          <cell r="EG74">
            <v>0.85801499947715509</v>
          </cell>
          <cell r="EH74">
            <v>1.1489335449347466</v>
          </cell>
          <cell r="EI74">
            <v>0.7640044776561794</v>
          </cell>
          <cell r="EJ74">
            <v>1.2769896998338495</v>
          </cell>
          <cell r="EK74">
            <v>2.4063832507094176</v>
          </cell>
          <cell r="EL74">
            <v>0.95799902194078446</v>
          </cell>
          <cell r="EM74">
            <v>1.6510961625369889</v>
          </cell>
          <cell r="EN74">
            <v>0.17558091986830013</v>
          </cell>
        </row>
        <row r="75">
          <cell r="A75">
            <v>43891</v>
          </cell>
          <cell r="B75">
            <v>1.2669819931736992</v>
          </cell>
          <cell r="C75">
            <v>1.1482149584522636</v>
          </cell>
          <cell r="D75">
            <v>0</v>
          </cell>
          <cell r="E75">
            <v>0.82486216485530195</v>
          </cell>
          <cell r="F75">
            <v>1.1066465179630132</v>
          </cell>
          <cell r="G75">
            <v>0.73639332069004948</v>
          </cell>
          <cell r="H75">
            <v>1.227814099334114</v>
          </cell>
          <cell r="I75">
            <v>2.3154616960175938</v>
          </cell>
          <cell r="J75">
            <v>0.92413994745941352</v>
          </cell>
          <cell r="K75">
            <v>1.5927713111429094</v>
          </cell>
          <cell r="L75">
            <v>0.16879665243656491</v>
          </cell>
          <cell r="N75">
            <v>1.3024367765511524</v>
          </cell>
          <cell r="O75">
            <v>1.1482149584522636</v>
          </cell>
          <cell r="P75">
            <v>0.8358697328044522</v>
          </cell>
          <cell r="Q75">
            <v>0.82486216485532315</v>
          </cell>
          <cell r="R75">
            <v>1.1066465179630132</v>
          </cell>
          <cell r="S75">
            <v>0.73639332069004948</v>
          </cell>
          <cell r="T75">
            <v>1.2278140993349613</v>
          </cell>
          <cell r="U75">
            <v>2.3154616960175938</v>
          </cell>
          <cell r="V75">
            <v>0.92413994745941352</v>
          </cell>
          <cell r="W75">
            <v>1.5927713111436295</v>
          </cell>
          <cell r="X75">
            <v>0.16879665243656491</v>
          </cell>
          <cell r="Z75">
            <v>1.2388064017290867</v>
          </cell>
          <cell r="AA75">
            <v>1.1482149584522636</v>
          </cell>
          <cell r="AB75">
            <v>0.83586973280443111</v>
          </cell>
          <cell r="AC75">
            <v>0.82486216485530195</v>
          </cell>
          <cell r="AD75">
            <v>1.1066465179630132</v>
          </cell>
          <cell r="AE75">
            <v>0.73639332069004948</v>
          </cell>
          <cell r="AF75">
            <v>1.2278140993353002</v>
          </cell>
          <cell r="AG75">
            <v>2.3154616960175938</v>
          </cell>
          <cell r="AH75">
            <v>0.92413994745941352</v>
          </cell>
          <cell r="AI75">
            <v>1.5927713111439048</v>
          </cell>
          <cell r="AJ75">
            <v>0.16879665243656491</v>
          </cell>
          <cell r="AL75">
            <v>1.2814446390327028</v>
          </cell>
          <cell r="AM75">
            <v>1.1482149584522636</v>
          </cell>
          <cell r="AN75">
            <v>0.83586973280443111</v>
          </cell>
          <cell r="AO75">
            <v>0.82486216485530195</v>
          </cell>
          <cell r="AP75">
            <v>1.1066465179630132</v>
          </cell>
          <cell r="AQ75">
            <v>0.73639332069004948</v>
          </cell>
          <cell r="AR75">
            <v>1.2278140993349189</v>
          </cell>
          <cell r="AS75">
            <v>2.3154616960175938</v>
          </cell>
          <cell r="AT75">
            <v>0.92413994745941352</v>
          </cell>
          <cell r="AU75">
            <v>1.5927713111435657</v>
          </cell>
          <cell r="AV75">
            <v>0.16879665243656491</v>
          </cell>
          <cell r="AX75">
            <v>1.2475518881121639</v>
          </cell>
          <cell r="AY75">
            <v>1.1482149584522636</v>
          </cell>
          <cell r="AZ75">
            <v>0.83586973280443111</v>
          </cell>
          <cell r="BA75">
            <v>0.82486216485532315</v>
          </cell>
          <cell r="BB75">
            <v>1.1066465179630132</v>
          </cell>
          <cell r="BC75">
            <v>0.73639332069007069</v>
          </cell>
          <cell r="BD75">
            <v>1.2278140993351732</v>
          </cell>
          <cell r="BE75">
            <v>2.3154616960176146</v>
          </cell>
          <cell r="BF75">
            <v>0.92413994745941352</v>
          </cell>
          <cell r="BG75">
            <v>1.59277131114382</v>
          </cell>
          <cell r="BH75">
            <v>0.16879665243658612</v>
          </cell>
          <cell r="BJ75">
            <v>1.108298053324952</v>
          </cell>
          <cell r="BK75">
            <v>1.1482149584522636</v>
          </cell>
          <cell r="BL75">
            <v>0</v>
          </cell>
          <cell r="BM75">
            <v>0.82486216485532315</v>
          </cell>
          <cell r="BN75">
            <v>1.1066465179630132</v>
          </cell>
          <cell r="BO75">
            <v>0.73639332069004948</v>
          </cell>
          <cell r="BP75">
            <v>1.227814099336592</v>
          </cell>
          <cell r="BQ75">
            <v>2.3154616960175938</v>
          </cell>
          <cell r="BR75">
            <v>0.92413994745941352</v>
          </cell>
          <cell r="BS75">
            <v>1.5927713111453237</v>
          </cell>
          <cell r="BT75">
            <v>0.16879665243656491</v>
          </cell>
          <cell r="BV75">
            <v>1.1964062868439207</v>
          </cell>
          <cell r="BW75">
            <v>1.1482149584522636</v>
          </cell>
          <cell r="BX75">
            <v>0</v>
          </cell>
          <cell r="BY75">
            <v>0.82486216485530195</v>
          </cell>
          <cell r="BZ75">
            <v>1.1066465179630132</v>
          </cell>
          <cell r="CA75">
            <v>0.73639332069004948</v>
          </cell>
          <cell r="CB75">
            <v>1.2278140993357873</v>
          </cell>
          <cell r="CC75">
            <v>2.3154616960175938</v>
          </cell>
          <cell r="CD75">
            <v>0.92413994745941352</v>
          </cell>
          <cell r="CE75">
            <v>1.5927713111441801</v>
          </cell>
          <cell r="CF75">
            <v>0.16879665243656491</v>
          </cell>
          <cell r="CH75">
            <v>1.2993036586918416</v>
          </cell>
          <cell r="CI75">
            <v>1.1482149584522636</v>
          </cell>
          <cell r="CJ75">
            <v>0.83586973280443111</v>
          </cell>
          <cell r="CK75">
            <v>0.82486216485530195</v>
          </cell>
          <cell r="CL75">
            <v>1.1066465179630132</v>
          </cell>
          <cell r="CM75">
            <v>0.73639332069004948</v>
          </cell>
          <cell r="CN75">
            <v>1.2278140993353213</v>
          </cell>
          <cell r="CO75">
            <v>2.3154616960175938</v>
          </cell>
          <cell r="CP75">
            <v>0.92413994745939243</v>
          </cell>
          <cell r="CQ75">
            <v>1.5927713111438624</v>
          </cell>
          <cell r="CR75">
            <v>0.16879665243656491</v>
          </cell>
          <cell r="CT75">
            <v>1.2002423978063392</v>
          </cell>
          <cell r="CU75">
            <v>1.1482149584522636</v>
          </cell>
          <cell r="CV75">
            <v>0.83586973280443111</v>
          </cell>
          <cell r="CW75">
            <v>0.82486216485530195</v>
          </cell>
          <cell r="CX75">
            <v>1.1066465179629921</v>
          </cell>
          <cell r="CY75">
            <v>0.73639332069004948</v>
          </cell>
          <cell r="CZ75">
            <v>1.2278140993351518</v>
          </cell>
          <cell r="DA75">
            <v>2.3154616960175938</v>
          </cell>
          <cell r="DB75">
            <v>0.92413994745941352</v>
          </cell>
          <cell r="DC75">
            <v>1.5927713111439048</v>
          </cell>
          <cell r="DD75">
            <v>0.16879665243656491</v>
          </cell>
          <cell r="DF75">
            <v>1.3243648713594292</v>
          </cell>
          <cell r="DG75">
            <v>1.1482149584522636</v>
          </cell>
          <cell r="DH75">
            <v>0.83586973280443111</v>
          </cell>
          <cell r="DI75">
            <v>0.82486216485530195</v>
          </cell>
          <cell r="DJ75">
            <v>1.1066465179630132</v>
          </cell>
          <cell r="DK75">
            <v>0.73639332069004948</v>
          </cell>
          <cell r="DL75">
            <v>1.2278140993348341</v>
          </cell>
          <cell r="DM75">
            <v>2.3154616960175938</v>
          </cell>
          <cell r="DN75">
            <v>0.92413994745941352</v>
          </cell>
          <cell r="DO75">
            <v>1.5927713111435022</v>
          </cell>
          <cell r="DP75">
            <v>0.16879665243656491</v>
          </cell>
          <cell r="DR75">
            <v>1.2569151042697291</v>
          </cell>
          <cell r="DS75">
            <v>1.1482149584522847</v>
          </cell>
          <cell r="DT75">
            <v>0.83586973280443111</v>
          </cell>
          <cell r="DU75">
            <v>0.82486216485530195</v>
          </cell>
          <cell r="DV75">
            <v>1.1066465179630132</v>
          </cell>
          <cell r="DW75">
            <v>0.73639332069004948</v>
          </cell>
          <cell r="DX75">
            <v>1.2278140993344528</v>
          </cell>
          <cell r="DY75">
            <v>2.3154616960175938</v>
          </cell>
          <cell r="DZ75">
            <v>0.92413994745941352</v>
          </cell>
          <cell r="EA75">
            <v>1.5927713111431423</v>
          </cell>
          <cell r="EB75">
            <v>0.16879665243658612</v>
          </cell>
          <cell r="ED75">
            <v>1.2287815709836281</v>
          </cell>
          <cell r="EE75">
            <v>1.1482149584522636</v>
          </cell>
          <cell r="EF75">
            <v>0</v>
          </cell>
          <cell r="EG75">
            <v>0.82486216485530195</v>
          </cell>
          <cell r="EH75">
            <v>1.1066465179630132</v>
          </cell>
          <cell r="EI75">
            <v>0.73639332069004948</v>
          </cell>
          <cell r="EJ75">
            <v>1.2278140993385829</v>
          </cell>
          <cell r="EK75">
            <v>2.3154616960175938</v>
          </cell>
          <cell r="EL75">
            <v>0.92413994745941352</v>
          </cell>
          <cell r="EM75">
            <v>1.5927713111471451</v>
          </cell>
          <cell r="EN75">
            <v>0.16879665243656491</v>
          </cell>
        </row>
        <row r="76">
          <cell r="A76">
            <v>44256</v>
          </cell>
          <cell r="B76">
            <v>1.2539499751337058</v>
          </cell>
          <cell r="C76">
            <v>1.0929185566698956</v>
          </cell>
          <cell r="D76">
            <v>0</v>
          </cell>
          <cell r="E76">
            <v>0.78513797440897426</v>
          </cell>
          <cell r="F76">
            <v>1.0552698327511347</v>
          </cell>
          <cell r="G76">
            <v>0.70267517246770761</v>
          </cell>
          <cell r="H76">
            <v>1.3076879653241889</v>
          </cell>
          <cell r="I76">
            <v>2.2058410627815004</v>
          </cell>
          <cell r="J76">
            <v>0.88252162093537179</v>
          </cell>
          <cell r="K76">
            <v>1.6383682520146057</v>
          </cell>
          <cell r="L76">
            <v>0.16066764748889059</v>
          </cell>
          <cell r="N76">
            <v>1.1288352626187326</v>
          </cell>
          <cell r="O76">
            <v>1.0929185566698956</v>
          </cell>
          <cell r="P76">
            <v>0.7977638995465306</v>
          </cell>
          <cell r="Q76">
            <v>0.78513797440897426</v>
          </cell>
          <cell r="R76">
            <v>1.0552698327511347</v>
          </cell>
          <cell r="S76">
            <v>0.70267517246770761</v>
          </cell>
          <cell r="T76">
            <v>0.87164021779458067</v>
          </cell>
          <cell r="U76">
            <v>2.2058410627814786</v>
          </cell>
          <cell r="V76">
            <v>0.88252162093537179</v>
          </cell>
          <cell r="W76">
            <v>1.1813634633644177</v>
          </cell>
          <cell r="X76">
            <v>0.16066764748889059</v>
          </cell>
          <cell r="Z76">
            <v>1.2215822803326448</v>
          </cell>
          <cell r="AA76">
            <v>1.0929185566698956</v>
          </cell>
          <cell r="AB76">
            <v>0.7977638995465306</v>
          </cell>
          <cell r="AC76">
            <v>0.78513797440897426</v>
          </cell>
          <cell r="AD76">
            <v>1.0552698327511347</v>
          </cell>
          <cell r="AE76">
            <v>0.70267517246770761</v>
          </cell>
          <cell r="AF76">
            <v>1.2868827818966022</v>
          </cell>
          <cell r="AG76">
            <v>2.2058410627815004</v>
          </cell>
          <cell r="AH76">
            <v>0.88252162093537179</v>
          </cell>
          <cell r="AI76">
            <v>1.6240918241436972</v>
          </cell>
          <cell r="AJ76">
            <v>0.16066764748889059</v>
          </cell>
          <cell r="AL76">
            <v>0.91373363288247411</v>
          </cell>
          <cell r="AM76">
            <v>1.0929185566698956</v>
          </cell>
          <cell r="AN76">
            <v>0.7977638995465306</v>
          </cell>
          <cell r="AO76">
            <v>0.78513797440897426</v>
          </cell>
          <cell r="AP76">
            <v>1.0552698327511347</v>
          </cell>
          <cell r="AQ76">
            <v>0.70267517246770761</v>
          </cell>
          <cell r="AR76">
            <v>0.34175674723468058</v>
          </cell>
          <cell r="AS76">
            <v>2.2058410627815004</v>
          </cell>
          <cell r="AT76">
            <v>0.88252162093537179</v>
          </cell>
          <cell r="AU76">
            <v>0.57961738210080149</v>
          </cell>
          <cell r="AV76">
            <v>0.16066764748889059</v>
          </cell>
          <cell r="AX76">
            <v>1.3934406311348679</v>
          </cell>
          <cell r="AY76">
            <v>1.0929185566699173</v>
          </cell>
          <cell r="AZ76">
            <v>0.7977638995465306</v>
          </cell>
          <cell r="BA76">
            <v>0.78513797440899602</v>
          </cell>
          <cell r="BB76">
            <v>1.0552698327511347</v>
          </cell>
          <cell r="BC76">
            <v>0.70267517246770761</v>
          </cell>
          <cell r="BD76">
            <v>1.7754276632481998</v>
          </cell>
          <cell r="BE76">
            <v>2.2058410627815004</v>
          </cell>
          <cell r="BF76">
            <v>0.88252162093537179</v>
          </cell>
          <cell r="BG76">
            <v>2.1221216940184822</v>
          </cell>
          <cell r="BH76">
            <v>0.16066764748889059</v>
          </cell>
          <cell r="BJ76">
            <v>1.0702523594407598</v>
          </cell>
          <cell r="BK76">
            <v>1.0929185566698956</v>
          </cell>
          <cell r="BL76">
            <v>0</v>
          </cell>
          <cell r="BM76">
            <v>0.78513797440897426</v>
          </cell>
          <cell r="BN76">
            <v>1.0552698327511347</v>
          </cell>
          <cell r="BO76">
            <v>0.70267517246772937</v>
          </cell>
          <cell r="BP76">
            <v>1.2352541655347669</v>
          </cell>
          <cell r="BQ76">
            <v>2.2058410627815004</v>
          </cell>
          <cell r="BR76">
            <v>0.88252162093537179</v>
          </cell>
          <cell r="BS76">
            <v>1.5904212087008072</v>
          </cell>
          <cell r="BT76">
            <v>0.16066764748891241</v>
          </cell>
          <cell r="BV76">
            <v>1.1217963811312792</v>
          </cell>
          <cell r="BW76">
            <v>1.0929185566698956</v>
          </cell>
          <cell r="BX76">
            <v>0</v>
          </cell>
          <cell r="BY76">
            <v>0.78513797440897426</v>
          </cell>
          <cell r="BZ76">
            <v>1.0552698327511347</v>
          </cell>
          <cell r="CA76">
            <v>0.70267517246772937</v>
          </cell>
          <cell r="CB76">
            <v>1.08877131127352</v>
          </cell>
          <cell r="CC76">
            <v>2.2058410627815221</v>
          </cell>
          <cell r="CD76">
            <v>0.88252162093537179</v>
          </cell>
          <cell r="CE76">
            <v>1.4657126162691068</v>
          </cell>
          <cell r="CF76">
            <v>0.16066764748889059</v>
          </cell>
          <cell r="CH76">
            <v>1.323498424801195</v>
          </cell>
          <cell r="CI76">
            <v>1.0929185566698956</v>
          </cell>
          <cell r="CJ76">
            <v>0.7977638995465306</v>
          </cell>
          <cell r="CK76">
            <v>0.78513797440897426</v>
          </cell>
          <cell r="CL76">
            <v>1.0552698327511347</v>
          </cell>
          <cell r="CM76">
            <v>0.70267517246770761</v>
          </cell>
          <cell r="CN76">
            <v>1.4445428331453549</v>
          </cell>
          <cell r="CO76">
            <v>2.2058410627814786</v>
          </cell>
          <cell r="CP76">
            <v>0.88252162093537179</v>
          </cell>
          <cell r="CQ76">
            <v>1.7235410239616427</v>
          </cell>
          <cell r="CR76">
            <v>0.16066764748889059</v>
          </cell>
          <cell r="CT76">
            <v>1.2898431293558055</v>
          </cell>
          <cell r="CU76">
            <v>1.0929185566698956</v>
          </cell>
          <cell r="CV76">
            <v>0.7977638995465306</v>
          </cell>
          <cell r="CW76">
            <v>0.78513797440897426</v>
          </cell>
          <cell r="CX76">
            <v>1.0552698327511347</v>
          </cell>
          <cell r="CY76">
            <v>0.70267517246770761</v>
          </cell>
          <cell r="CZ76">
            <v>1.6264004892257142</v>
          </cell>
          <cell r="DA76">
            <v>2.2058410627815004</v>
          </cell>
          <cell r="DB76">
            <v>0.88252162093537179</v>
          </cell>
          <cell r="DC76">
            <v>2.1128292616979136</v>
          </cell>
          <cell r="DD76">
            <v>0.16066764748891241</v>
          </cell>
          <cell r="DF76">
            <v>1.3071345513655075</v>
          </cell>
          <cell r="DG76">
            <v>1.0929185566698956</v>
          </cell>
          <cell r="DH76">
            <v>0.7977638995465306</v>
          </cell>
          <cell r="DI76">
            <v>0.78513797440899602</v>
          </cell>
          <cell r="DJ76">
            <v>1.0552698327511347</v>
          </cell>
          <cell r="DK76">
            <v>0.70267517246770761</v>
          </cell>
          <cell r="DL76">
            <v>1.2902600241623854</v>
          </cell>
          <cell r="DM76">
            <v>2.2058410627815004</v>
          </cell>
          <cell r="DN76">
            <v>0.88252162093537179</v>
          </cell>
          <cell r="DO76">
            <v>1.6406861512332409</v>
          </cell>
          <cell r="DP76">
            <v>0.16066764748889059</v>
          </cell>
          <cell r="DR76">
            <v>1.4217236291412583</v>
          </cell>
          <cell r="DS76">
            <v>1.0929185566698956</v>
          </cell>
          <cell r="DT76">
            <v>0.7977638995465306</v>
          </cell>
          <cell r="DU76">
            <v>0.78513797440897426</v>
          </cell>
          <cell r="DV76">
            <v>1.0552698327511347</v>
          </cell>
          <cell r="DW76">
            <v>0.70267517246772937</v>
          </cell>
          <cell r="DX76">
            <v>1.827753331807163</v>
          </cell>
          <cell r="DY76">
            <v>2.2058410627815004</v>
          </cell>
          <cell r="DZ76">
            <v>0.88252162093539355</v>
          </cell>
          <cell r="EA76">
            <v>2.1328911131246202</v>
          </cell>
          <cell r="EB76">
            <v>0.16066764748889059</v>
          </cell>
          <cell r="ED76">
            <v>0.43221376174704673</v>
          </cell>
          <cell r="EE76">
            <v>1.0929185566699173</v>
          </cell>
          <cell r="EF76">
            <v>0</v>
          </cell>
          <cell r="EG76">
            <v>0.78513797440897426</v>
          </cell>
          <cell r="EH76">
            <v>1.0552698327511347</v>
          </cell>
          <cell r="EI76">
            <v>0.70267517246770761</v>
          </cell>
          <cell r="EJ76">
            <v>-7.5075833944854393</v>
          </cell>
          <cell r="EK76">
            <v>2.2058410627815004</v>
          </cell>
          <cell r="EL76">
            <v>0.88252162093537179</v>
          </cell>
          <cell r="EM76">
            <v>-6.9418370146024131</v>
          </cell>
          <cell r="EN76">
            <v>0.16066764748889059</v>
          </cell>
        </row>
      </sheetData>
      <sheetData sheetId="1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stats.govt.nz/information-releases/dwelling-and-household-estimates-march-2025-quarter/" TargetMode="External"/><Relationship Id="rId1" Type="http://schemas.openxmlformats.org/officeDocument/2006/relationships/hyperlink" Target="https://www.rewiring.nz/machine-cou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8" Type="http://schemas.openxmlformats.org/officeDocument/2006/relationships/hyperlink" Target="https://doi.org/10.1016/j.scitotenv.2019.135769" TargetMode="External"/><Relationship Id="rId13" Type="http://schemas.openxmlformats.org/officeDocument/2006/relationships/hyperlink" Target="https://www.treasury.govt.nz/publications/guide/cbax-spreadsheet-model" TargetMode="External"/><Relationship Id="rId3" Type="http://schemas.openxmlformats.org/officeDocument/2006/relationships/hyperlink" Target="https://environment.govt.nz/publications/health-and-air-pollution-in-new-zealand-2016-detailed-methodology/" TargetMode="External"/><Relationship Id="rId7" Type="http://schemas.openxmlformats.org/officeDocument/2006/relationships/hyperlink" Target="https://doi.org/10.1016/S2213-2600(23)00427-7" TargetMode="External"/><Relationship Id="rId12" Type="http://schemas.openxmlformats.org/officeDocument/2006/relationships/hyperlink" Target="https://www.sei.org/tools/gap-global-air-pollution-forum-emission-manual/" TargetMode="External"/><Relationship Id="rId2" Type="http://schemas.openxmlformats.org/officeDocument/2006/relationships/hyperlink" Target="https://www.nzta.govt.nz/assets/resources/research/reports/698/698-monetised-benefits-and-costs-manual-mbcm-parameter-values.pdf" TargetMode="External"/><Relationship Id="rId16" Type="http://schemas.openxmlformats.org/officeDocument/2006/relationships/printerSettings" Target="../printerSettings/printerSettings14.bin"/><Relationship Id="rId1" Type="http://schemas.openxmlformats.org/officeDocument/2006/relationships/hyperlink" Target="https://doi.org/10.1016/j.scitotenv.2021.149660" TargetMode="External"/><Relationship Id="rId6" Type="http://schemas.openxmlformats.org/officeDocument/2006/relationships/hyperlink" Target="https://doi.org/10.1111/j.1600-0668.2008.00554.x" TargetMode="External"/><Relationship Id="rId11" Type="http://schemas.openxmlformats.org/officeDocument/2006/relationships/hyperlink" Target="https://agrilink.co.nz/wp-content/uploads/2024/03/Fuel-LCA-emission-factors-2023-2.pdf" TargetMode="External"/><Relationship Id="rId5" Type="http://schemas.openxmlformats.org/officeDocument/2006/relationships/hyperlink" Target="https://doi.org/10.1038/s41370-019-0151-4" TargetMode="External"/><Relationship Id="rId15" Type="http://schemas.openxmlformats.org/officeDocument/2006/relationships/hyperlink" Target="https://knowledgeauckland.org.nz/media/1091/tr2018-018-auckland-air-emissions-inventory-2016-home-heating.pdf" TargetMode="External"/><Relationship Id="rId10" Type="http://schemas.openxmlformats.org/officeDocument/2006/relationships/hyperlink" Target="https://doi.org/10.1016/j.chemosphere.2013.11.067" TargetMode="External"/><Relationship Id="rId4" Type="http://schemas.openxmlformats.org/officeDocument/2006/relationships/hyperlink" Target="https://doi.org/10.3390/atmos11121326" TargetMode="External"/><Relationship Id="rId9" Type="http://schemas.openxmlformats.org/officeDocument/2006/relationships/hyperlink" Target="http://dx.doi.org/10.1371/journal.pone.0166440" TargetMode="External"/><Relationship Id="rId14" Type="http://schemas.openxmlformats.org/officeDocument/2006/relationships/hyperlink" Target="https://data.mfe.govt.nz/document/11670-home-heating-emission-inventory-and-other-sources-evaluation-20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4B518-3E97-44B5-B350-5D00B8C09411}">
  <sheetPr codeName="Sheet8">
    <pageSetUpPr fitToPage="1"/>
  </sheetPr>
  <dimension ref="A6:D84"/>
  <sheetViews>
    <sheetView showGridLines="0" tabSelected="1" zoomScaleNormal="100" workbookViewId="0">
      <selection activeCell="D15" sqref="D15"/>
    </sheetView>
  </sheetViews>
  <sheetFormatPr defaultColWidth="9.1796875" defaultRowHeight="13" x14ac:dyDescent="0.3"/>
  <cols>
    <col min="1" max="1" width="6.26953125" style="2" customWidth="1"/>
    <col min="2" max="2" width="21.08984375" style="2" customWidth="1"/>
    <col min="3" max="3" width="55.7265625" style="2" customWidth="1"/>
    <col min="4" max="4" width="92.54296875" style="2" customWidth="1"/>
    <col min="5" max="5" width="13.36328125" style="2" customWidth="1"/>
    <col min="6" max="6" width="9.81640625" style="2" customWidth="1"/>
    <col min="7" max="16384" width="9.1796875" style="2"/>
  </cols>
  <sheetData>
    <row r="6" spans="2:3" x14ac:dyDescent="0.3">
      <c r="B6" s="3"/>
    </row>
    <row r="7" spans="2:3" x14ac:dyDescent="0.3">
      <c r="B7" s="3"/>
    </row>
    <row r="8" spans="2:3" x14ac:dyDescent="0.3">
      <c r="B8" s="3"/>
    </row>
    <row r="9" spans="2:3" x14ac:dyDescent="0.3">
      <c r="B9" s="3"/>
    </row>
    <row r="10" spans="2:3" x14ac:dyDescent="0.3">
      <c r="B10" s="3"/>
    </row>
    <row r="11" spans="2:3" x14ac:dyDescent="0.3">
      <c r="B11" s="3"/>
    </row>
    <row r="12" spans="2:3" x14ac:dyDescent="0.3">
      <c r="B12" s="3"/>
    </row>
    <row r="13" spans="2:3" ht="15" customHeight="1" x14ac:dyDescent="0.35">
      <c r="B13" s="9" t="s">
        <v>607</v>
      </c>
    </row>
    <row r="14" spans="2:3" ht="15" customHeight="1" x14ac:dyDescent="0.35">
      <c r="B14" s="9" t="s">
        <v>654</v>
      </c>
    </row>
    <row r="15" spans="2:3" ht="15" customHeight="1" x14ac:dyDescent="0.35">
      <c r="B15" s="9"/>
    </row>
    <row r="16" spans="2:3" ht="15" customHeight="1" x14ac:dyDescent="0.35">
      <c r="B16" s="9" t="s">
        <v>698</v>
      </c>
      <c r="C16" s="3"/>
    </row>
    <row r="17" spans="1:4" ht="15" customHeight="1" x14ac:dyDescent="0.3">
      <c r="A17" s="359"/>
      <c r="B17" s="447" t="s">
        <v>699</v>
      </c>
      <c r="C17" s="3"/>
    </row>
    <row r="18" spans="1:4" ht="15" customHeight="1" x14ac:dyDescent="0.3">
      <c r="A18" s="359"/>
      <c r="B18" s="359"/>
      <c r="C18" s="3"/>
    </row>
    <row r="19" spans="1:4" ht="15" customHeight="1" x14ac:dyDescent="0.3">
      <c r="B19" s="360" t="s">
        <v>649</v>
      </c>
    </row>
    <row r="20" spans="1:4" ht="15" customHeight="1" x14ac:dyDescent="0.3">
      <c r="A20" s="361"/>
      <c r="B20" s="3"/>
    </row>
    <row r="21" spans="1:4" ht="15" customHeight="1" x14ac:dyDescent="0.35">
      <c r="A21" s="361"/>
      <c r="B21" s="362" t="s">
        <v>29</v>
      </c>
      <c r="C21" s="9" t="s">
        <v>482</v>
      </c>
    </row>
    <row r="22" spans="1:4" ht="15" customHeight="1" x14ac:dyDescent="0.35">
      <c r="A22" s="361"/>
      <c r="B22" s="363"/>
      <c r="C22" s="9"/>
    </row>
    <row r="23" spans="1:4" s="364" customFormat="1" ht="15" customHeight="1" x14ac:dyDescent="0.35">
      <c r="B23" s="365" t="s">
        <v>0</v>
      </c>
      <c r="C23" s="366" t="s">
        <v>650</v>
      </c>
      <c r="D23" s="367"/>
    </row>
    <row r="24" spans="1:4" s="364" customFormat="1" ht="15" customHeight="1" x14ac:dyDescent="0.35">
      <c r="B24" s="368"/>
      <c r="C24" s="366" t="s">
        <v>651</v>
      </c>
      <c r="D24" s="367"/>
    </row>
    <row r="25" spans="1:4" s="364" customFormat="1" ht="15" customHeight="1" x14ac:dyDescent="0.35">
      <c r="B25" s="368"/>
      <c r="C25" s="369" t="s">
        <v>657</v>
      </c>
      <c r="D25" s="367"/>
    </row>
    <row r="26" spans="1:4" s="364" customFormat="1" ht="15" customHeight="1" x14ac:dyDescent="0.35">
      <c r="B26" s="368"/>
      <c r="C26" s="370"/>
      <c r="D26" s="367"/>
    </row>
    <row r="27" spans="1:4" s="364" customFormat="1" ht="15" customHeight="1" x14ac:dyDescent="0.35">
      <c r="B27" s="360" t="s">
        <v>28</v>
      </c>
      <c r="C27" s="366"/>
      <c r="D27" s="367"/>
    </row>
    <row r="28" spans="1:4" s="364" customFormat="1" ht="15" customHeight="1" x14ac:dyDescent="0.35">
      <c r="A28" s="361"/>
      <c r="B28" s="368"/>
      <c r="C28" s="366"/>
      <c r="D28" s="367"/>
    </row>
    <row r="29" spans="1:4" s="364" customFormat="1" ht="15" customHeight="1" x14ac:dyDescent="0.35">
      <c r="B29" s="554" t="s">
        <v>25</v>
      </c>
      <c r="C29" s="366" t="s">
        <v>652</v>
      </c>
      <c r="D29" s="367"/>
    </row>
    <row r="30" spans="1:4" s="364" customFormat="1" ht="15" customHeight="1" x14ac:dyDescent="0.35">
      <c r="B30" s="371"/>
      <c r="C30" s="371" t="s">
        <v>653</v>
      </c>
      <c r="D30" s="367"/>
    </row>
    <row r="31" spans="1:4" s="364" customFormat="1" ht="15" customHeight="1" x14ac:dyDescent="0.35">
      <c r="B31" s="371"/>
      <c r="C31" s="369" t="s">
        <v>656</v>
      </c>
      <c r="D31" s="367"/>
    </row>
    <row r="32" spans="1:4" s="364" customFormat="1" ht="15" customHeight="1" x14ac:dyDescent="0.35">
      <c r="B32" s="9"/>
      <c r="C32" s="9"/>
      <c r="D32" s="367"/>
    </row>
    <row r="33" spans="1:4" s="364" customFormat="1" ht="15" customHeight="1" x14ac:dyDescent="0.35">
      <c r="B33" s="554" t="s">
        <v>479</v>
      </c>
      <c r="C33" s="9" t="s">
        <v>481</v>
      </c>
    </row>
    <row r="34" spans="1:4" s="364" customFormat="1" ht="15" customHeight="1" x14ac:dyDescent="0.35">
      <c r="B34" s="9"/>
      <c r="C34" s="369" t="s">
        <v>655</v>
      </c>
    </row>
    <row r="35" spans="1:4" s="364" customFormat="1" ht="15" customHeight="1" x14ac:dyDescent="0.35">
      <c r="B35" s="371"/>
      <c r="C35" s="371"/>
    </row>
    <row r="36" spans="1:4" s="364" customFormat="1" ht="15" customHeight="1" x14ac:dyDescent="0.35">
      <c r="B36" s="360" t="s">
        <v>346</v>
      </c>
      <c r="C36" s="372"/>
      <c r="D36" s="367"/>
    </row>
    <row r="37" spans="1:4" s="364" customFormat="1" ht="15" customHeight="1" x14ac:dyDescent="0.35">
      <c r="A37" s="361"/>
      <c r="B37" s="371"/>
      <c r="C37" s="372"/>
      <c r="D37" s="367"/>
    </row>
    <row r="38" spans="1:4" s="364" customFormat="1" ht="15" customHeight="1" x14ac:dyDescent="0.35">
      <c r="B38" s="153" t="s">
        <v>26</v>
      </c>
      <c r="C38" s="366" t="s">
        <v>141</v>
      </c>
      <c r="D38" s="367"/>
    </row>
    <row r="39" spans="1:4" s="364" customFormat="1" ht="15" customHeight="1" x14ac:dyDescent="0.35">
      <c r="B39" s="371"/>
      <c r="C39" s="369" t="s">
        <v>658</v>
      </c>
      <c r="D39" s="367"/>
    </row>
    <row r="40" spans="1:4" s="364" customFormat="1" ht="15" customHeight="1" x14ac:dyDescent="0.35">
      <c r="B40" s="361"/>
      <c r="C40" s="371"/>
      <c r="D40" s="367"/>
    </row>
    <row r="41" spans="1:4" s="364" customFormat="1" ht="15" customHeight="1" x14ac:dyDescent="0.35">
      <c r="B41" s="159" t="s">
        <v>595</v>
      </c>
      <c r="C41" s="366" t="s">
        <v>668</v>
      </c>
      <c r="D41" s="367"/>
    </row>
    <row r="42" spans="1:4" s="364" customFormat="1" ht="15" customHeight="1" x14ac:dyDescent="0.35">
      <c r="B42" s="371"/>
      <c r="C42" s="369" t="s">
        <v>659</v>
      </c>
      <c r="D42" s="367"/>
    </row>
    <row r="43" spans="1:4" s="364" customFormat="1" ht="15" customHeight="1" x14ac:dyDescent="0.35">
      <c r="B43" s="371"/>
      <c r="C43" s="372"/>
      <c r="D43" s="367"/>
    </row>
    <row r="44" spans="1:4" s="364" customFormat="1" ht="15" customHeight="1" x14ac:dyDescent="0.35">
      <c r="B44" s="373" t="s">
        <v>214</v>
      </c>
      <c r="C44" s="366" t="s">
        <v>821</v>
      </c>
      <c r="D44" s="367"/>
    </row>
    <row r="45" spans="1:4" s="364" customFormat="1" ht="15" customHeight="1" x14ac:dyDescent="0.35">
      <c r="B45" s="371"/>
      <c r="C45" s="369" t="s">
        <v>660</v>
      </c>
      <c r="D45" s="367"/>
    </row>
    <row r="46" spans="1:4" s="364" customFormat="1" ht="15" customHeight="1" x14ac:dyDescent="0.35">
      <c r="B46" s="371"/>
      <c r="C46" s="372"/>
      <c r="D46" s="367"/>
    </row>
    <row r="47" spans="1:4" s="364" customFormat="1" ht="15" customHeight="1" x14ac:dyDescent="0.35">
      <c r="B47" s="374" t="s">
        <v>477</v>
      </c>
      <c r="C47" s="9" t="s">
        <v>822</v>
      </c>
      <c r="D47" s="367"/>
    </row>
    <row r="48" spans="1:4" s="364" customFormat="1" ht="15" customHeight="1" x14ac:dyDescent="0.35">
      <c r="B48" s="375"/>
      <c r="C48" s="369" t="s">
        <v>661</v>
      </c>
      <c r="D48" s="367"/>
    </row>
    <row r="49" spans="1:4" s="364" customFormat="1" ht="15" customHeight="1" x14ac:dyDescent="0.35">
      <c r="B49" s="375"/>
      <c r="C49" s="369"/>
      <c r="D49" s="367"/>
    </row>
    <row r="50" spans="1:4" s="364" customFormat="1" ht="15" customHeight="1" x14ac:dyDescent="0.35">
      <c r="B50" s="606" t="s">
        <v>817</v>
      </c>
      <c r="C50" s="366" t="s">
        <v>827</v>
      </c>
      <c r="D50" s="367"/>
    </row>
    <row r="51" spans="1:4" s="364" customFormat="1" ht="15" customHeight="1" x14ac:dyDescent="0.35">
      <c r="B51" s="371"/>
      <c r="C51" s="369" t="s">
        <v>814</v>
      </c>
      <c r="D51" s="367"/>
    </row>
    <row r="52" spans="1:4" s="364" customFormat="1" ht="15" customHeight="1" x14ac:dyDescent="0.35">
      <c r="B52" s="375"/>
      <c r="C52" s="372"/>
      <c r="D52" s="367"/>
    </row>
    <row r="53" spans="1:4" s="364" customFormat="1" ht="15" customHeight="1" x14ac:dyDescent="0.35">
      <c r="B53" s="376" t="s">
        <v>805</v>
      </c>
      <c r="C53" s="366" t="s">
        <v>812</v>
      </c>
      <c r="D53" s="367"/>
    </row>
    <row r="54" spans="1:4" s="364" customFormat="1" ht="15" customHeight="1" x14ac:dyDescent="0.35">
      <c r="B54" s="371"/>
      <c r="C54" s="369" t="s">
        <v>813</v>
      </c>
      <c r="D54" s="367"/>
    </row>
    <row r="55" spans="1:4" s="364" customFormat="1" ht="15" customHeight="1" x14ac:dyDescent="0.35">
      <c r="B55" s="371"/>
      <c r="C55" s="369"/>
      <c r="D55" s="367"/>
    </row>
    <row r="56" spans="1:4" s="364" customFormat="1" ht="15" customHeight="1" x14ac:dyDescent="0.35">
      <c r="B56" s="376" t="s">
        <v>816</v>
      </c>
      <c r="C56" s="366" t="s">
        <v>815</v>
      </c>
      <c r="D56" s="367"/>
    </row>
    <row r="57" spans="1:4" s="364" customFormat="1" ht="15" customHeight="1" x14ac:dyDescent="0.35">
      <c r="B57" s="371"/>
      <c r="C57" s="369" t="s">
        <v>828</v>
      </c>
      <c r="D57" s="367"/>
    </row>
    <row r="58" spans="1:4" s="364" customFormat="1" ht="15" customHeight="1" x14ac:dyDescent="0.35">
      <c r="B58" s="9"/>
      <c r="C58" s="9"/>
      <c r="D58" s="367"/>
    </row>
    <row r="59" spans="1:4" s="364" customFormat="1" ht="15" customHeight="1" x14ac:dyDescent="0.35">
      <c r="B59" s="360" t="s">
        <v>347</v>
      </c>
      <c r="C59" s="371"/>
    </row>
    <row r="60" spans="1:4" s="364" customFormat="1" ht="15" customHeight="1" x14ac:dyDescent="0.35">
      <c r="A60" s="361"/>
      <c r="B60" s="371"/>
      <c r="C60" s="371"/>
    </row>
    <row r="61" spans="1:4" s="364" customFormat="1" ht="15" customHeight="1" x14ac:dyDescent="0.35">
      <c r="A61" s="361"/>
      <c r="B61" s="377" t="s">
        <v>270</v>
      </c>
      <c r="C61" s="371" t="s">
        <v>669</v>
      </c>
    </row>
    <row r="62" spans="1:4" s="364" customFormat="1" ht="15" customHeight="1" x14ac:dyDescent="0.35">
      <c r="A62" s="361"/>
      <c r="B62" s="371"/>
      <c r="C62" s="369" t="s">
        <v>662</v>
      </c>
    </row>
    <row r="63" spans="1:4" s="364" customFormat="1" ht="15" customHeight="1" x14ac:dyDescent="0.35">
      <c r="A63" s="361"/>
      <c r="B63" s="371"/>
      <c r="C63" s="372"/>
    </row>
    <row r="64" spans="1:4" s="364" customFormat="1" ht="15" customHeight="1" x14ac:dyDescent="0.35">
      <c r="A64" s="361"/>
      <c r="B64" s="378" t="s">
        <v>271</v>
      </c>
      <c r="C64" s="366" t="s">
        <v>670</v>
      </c>
    </row>
    <row r="65" spans="1:4" s="364" customFormat="1" ht="15" customHeight="1" x14ac:dyDescent="0.35">
      <c r="A65" s="361"/>
      <c r="B65" s="371"/>
      <c r="C65" s="369" t="s">
        <v>663</v>
      </c>
    </row>
    <row r="66" spans="1:4" s="364" customFormat="1" ht="15" customHeight="1" x14ac:dyDescent="0.35">
      <c r="A66" s="361"/>
      <c r="B66" s="375"/>
      <c r="C66" s="372"/>
    </row>
    <row r="67" spans="1:4" s="364" customFormat="1" ht="15" customHeight="1" x14ac:dyDescent="0.35">
      <c r="A67" s="361"/>
      <c r="B67" s="379" t="s">
        <v>845</v>
      </c>
      <c r="C67" s="366" t="s">
        <v>847</v>
      </c>
    </row>
    <row r="68" spans="1:4" s="364" customFormat="1" ht="15" customHeight="1" x14ac:dyDescent="0.35">
      <c r="A68" s="361"/>
      <c r="B68" s="371"/>
      <c r="C68" s="369" t="s">
        <v>664</v>
      </c>
    </row>
    <row r="69" spans="1:4" s="364" customFormat="1" ht="15" customHeight="1" x14ac:dyDescent="0.35">
      <c r="A69" s="361"/>
      <c r="B69" s="375"/>
      <c r="C69" s="372"/>
    </row>
    <row r="70" spans="1:4" s="364" customFormat="1" ht="15" customHeight="1" x14ac:dyDescent="0.35">
      <c r="A70" s="361"/>
      <c r="B70" s="379" t="s">
        <v>846</v>
      </c>
      <c r="C70" s="366" t="s">
        <v>851</v>
      </c>
    </row>
    <row r="71" spans="1:4" s="364" customFormat="1" ht="15" customHeight="1" x14ac:dyDescent="0.35">
      <c r="A71" s="361"/>
      <c r="B71" s="371"/>
      <c r="C71" s="369" t="s">
        <v>828</v>
      </c>
    </row>
    <row r="72" spans="1:4" s="364" customFormat="1" ht="15" customHeight="1" x14ac:dyDescent="0.35">
      <c r="A72" s="361"/>
      <c r="B72" s="371"/>
      <c r="C72" s="372"/>
    </row>
    <row r="73" spans="1:4" s="364" customFormat="1" ht="15" customHeight="1" x14ac:dyDescent="0.35">
      <c r="B73" s="360" t="s">
        <v>345</v>
      </c>
      <c r="C73" s="371"/>
    </row>
    <row r="74" spans="1:4" s="364" customFormat="1" ht="15" customHeight="1" x14ac:dyDescent="0.35">
      <c r="A74" s="361"/>
      <c r="B74" s="371"/>
      <c r="C74" s="371"/>
    </row>
    <row r="75" spans="1:4" ht="15" customHeight="1" x14ac:dyDescent="0.35">
      <c r="A75" s="361"/>
      <c r="B75" s="362" t="s">
        <v>2</v>
      </c>
      <c r="C75" s="9" t="s">
        <v>142</v>
      </c>
    </row>
    <row r="76" spans="1:4" s="364" customFormat="1" ht="15" customHeight="1" x14ac:dyDescent="0.35">
      <c r="A76" s="361"/>
      <c r="B76" s="371"/>
      <c r="C76" s="371"/>
    </row>
    <row r="77" spans="1:4" s="364" customFormat="1" ht="15" customHeight="1" x14ac:dyDescent="0.35">
      <c r="A77" s="361"/>
      <c r="B77" s="362" t="s">
        <v>11</v>
      </c>
      <c r="C77" s="371" t="s">
        <v>143</v>
      </c>
      <c r="D77" s="367"/>
    </row>
    <row r="80" spans="1:4" x14ac:dyDescent="0.3">
      <c r="C80" s="3"/>
    </row>
    <row r="84" spans="3:3" x14ac:dyDescent="0.3">
      <c r="C84" s="3"/>
    </row>
  </sheetData>
  <hyperlinks>
    <hyperlink ref="B21" location="Scope!A1" display="Scope" xr:uid="{716A6CCD-2B0F-4D50-8503-2CDFBEC901C4}"/>
    <hyperlink ref="B75" location="Glossary!A1" display="Glossary" xr:uid="{150C909B-46CB-404A-9C52-458403192474}"/>
    <hyperlink ref="B23" location="Input!A1" display="Input" xr:uid="{60175224-5DFD-4ECD-AC74-2B4F2435DD0C}"/>
    <hyperlink ref="B38" location="ERFs!A1" display="ERFs" xr:uid="{51A8DCF1-AA91-4BDC-ACB6-3B53D6DC65AA}"/>
    <hyperlink ref="B41" location="Costs!A1" display="Costs" xr:uid="{DBA3EAF2-1F8F-4363-AA41-C297C6BF8BE9}"/>
    <hyperlink ref="B44" location="'Annual incs'!A1" display="Annual incs" xr:uid="{919410F5-CD99-4AB5-A56B-0BDDB2FA74DF}"/>
    <hyperlink ref="B53" location="'Indoor impacts per HH'!A1" display="Indoor impacts per HH" xr:uid="{668DC4E8-4541-4F31-8C57-595D7C3C455B}"/>
    <hyperlink ref="B47" location="'HH comp &amp; Health'!A1" display="HH comp &amp; Health" xr:uid="{C2C5DA65-0681-4E92-A207-EAC24EB7DA99}"/>
    <hyperlink ref="B61" location="'Fuel use'!A1" display="Fuel use" xr:uid="{B491C764-FBB8-49E7-AAEB-3044CBCAA64E}"/>
    <hyperlink ref="B64" location="'Damage costs'!A1" display="Damage costs" xr:uid="{20EA3B25-38B3-4237-B0F9-A72B1F9A93CD}"/>
    <hyperlink ref="B70" location="'Outdoor impacts NZ'!A1" display="Outdoor impacts NZ" xr:uid="{BECF0B72-ABEB-4CCA-8DBC-069D980A61BA}"/>
    <hyperlink ref="B29" location="Results!A1" display="Results" xr:uid="{F5617BEC-B373-45AB-B868-B6332E4B97B4}"/>
    <hyperlink ref="B33" location="'Report tables'!A1" display="Report tables" xr:uid="{91EA3FE0-3C4C-47A7-8809-26B8D84564B9}"/>
    <hyperlink ref="B77" location="References!A1" display="References" xr:uid="{608951A7-DCE6-4AD7-A420-F03DDDC6ADBA}"/>
    <hyperlink ref="B56" location="'Indoor impacts NZ'!A1" display="Indoor impacts NZ" xr:uid="{A788C2F5-1D2A-4D4E-AF1D-9B760B54B646}"/>
    <hyperlink ref="B50" location="'NZ Nat Data'!A1" display="NZ nat data" xr:uid="{2D40370E-43A9-4BA1-8CE4-1CAD451A76BC}"/>
    <hyperlink ref="B67" location="'Outdoor impacts per HH'!A1" display="Outdoor impacts per HH" xr:uid="{199C5496-FBFB-4F67-B4F3-33A5CB06A58B}"/>
  </hyperlinks>
  <pageMargins left="0.23622047244094488" right="0.23622047244094488" top="0.15748031496062992" bottom="0.15748031496062992" header="0.31496062992125984" footer="0.31496062992125984"/>
  <pageSetup paperSize="9" scale="54" orientation="landscape" horizontalDpi="0" verticalDpi="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5BC08-3E5F-4F5E-A5BA-49F8B1755441}">
  <sheetPr>
    <tabColor theme="0" tint="-0.249977111117893"/>
  </sheetPr>
  <dimension ref="A1:L74"/>
  <sheetViews>
    <sheetView workbookViewId="0">
      <selection activeCell="J46" sqref="J46"/>
    </sheetView>
  </sheetViews>
  <sheetFormatPr defaultRowHeight="14.5" x14ac:dyDescent="0.35"/>
  <cols>
    <col min="1" max="1" width="4.36328125" customWidth="1"/>
    <col min="2" max="2" width="54.81640625" customWidth="1"/>
    <col min="3" max="3" width="8.90625" bestFit="1" customWidth="1"/>
    <col min="4" max="4" width="23" customWidth="1"/>
    <col min="5" max="5" width="79.7265625" style="1" customWidth="1"/>
    <col min="6" max="6" width="10.08984375" style="1" customWidth="1"/>
    <col min="7" max="7" width="46.08984375" bestFit="1" customWidth="1"/>
    <col min="10" max="10" width="76.54296875" bestFit="1" customWidth="1"/>
  </cols>
  <sheetData>
    <row r="1" spans="1:12" ht="18.5" x14ac:dyDescent="0.45">
      <c r="A1" s="579" t="s">
        <v>818</v>
      </c>
      <c r="B1" s="579"/>
      <c r="C1" s="579"/>
      <c r="D1" s="579"/>
      <c r="E1" s="579"/>
    </row>
    <row r="2" spans="1:12" ht="18.5" x14ac:dyDescent="0.45">
      <c r="A2" s="4" t="s">
        <v>826</v>
      </c>
      <c r="B2" s="184"/>
    </row>
    <row r="3" spans="1:12" x14ac:dyDescent="0.35">
      <c r="A3" s="437" t="s">
        <v>820</v>
      </c>
    </row>
    <row r="4" spans="1:12" x14ac:dyDescent="0.35">
      <c r="A4" s="380" t="s">
        <v>30</v>
      </c>
    </row>
    <row r="5" spans="1:12" x14ac:dyDescent="0.35">
      <c r="A5" s="380"/>
    </row>
    <row r="6" spans="1:12" x14ac:dyDescent="0.35">
      <c r="A6" s="380"/>
    </row>
    <row r="7" spans="1:12" ht="18.5" x14ac:dyDescent="0.45">
      <c r="A7" s="607" t="s">
        <v>775</v>
      </c>
      <c r="B7" s="607"/>
      <c r="E7" s="608" t="s">
        <v>825</v>
      </c>
      <c r="G7" s="607" t="s">
        <v>776</v>
      </c>
      <c r="H7" s="579"/>
    </row>
    <row r="8" spans="1:12" x14ac:dyDescent="0.35">
      <c r="A8" s="438" t="s">
        <v>854</v>
      </c>
      <c r="B8" s="448"/>
      <c r="G8" s="438" t="s">
        <v>819</v>
      </c>
    </row>
    <row r="10" spans="1:12" x14ac:dyDescent="0.35">
      <c r="B10" s="585" t="s">
        <v>735</v>
      </c>
      <c r="C10" s="610" t="s">
        <v>774</v>
      </c>
      <c r="D10" s="610" t="s">
        <v>754</v>
      </c>
      <c r="E10" s="624" t="s">
        <v>903</v>
      </c>
      <c r="F10" s="2"/>
      <c r="G10" s="384" t="s">
        <v>787</v>
      </c>
      <c r="H10" s="580"/>
      <c r="I10" s="595"/>
      <c r="J10" s="2"/>
    </row>
    <row r="11" spans="1:12" x14ac:dyDescent="0.35">
      <c r="B11" s="586" t="s">
        <v>736</v>
      </c>
      <c r="C11" s="587">
        <v>1664313</v>
      </c>
      <c r="D11" s="586"/>
      <c r="E11" s="586" t="s">
        <v>857</v>
      </c>
      <c r="F11" s="2"/>
      <c r="K11" s="2"/>
      <c r="L11" s="2"/>
    </row>
    <row r="12" spans="1:12" x14ac:dyDescent="0.35">
      <c r="B12" s="586" t="s">
        <v>737</v>
      </c>
      <c r="C12" s="587">
        <v>1526637</v>
      </c>
      <c r="D12" s="587"/>
      <c r="E12" s="586" t="s">
        <v>856</v>
      </c>
      <c r="F12" s="2"/>
      <c r="G12" s="436" t="s">
        <v>785</v>
      </c>
      <c r="H12" s="176">
        <v>16.798378903803201</v>
      </c>
      <c r="I12" s="177" t="s">
        <v>780</v>
      </c>
      <c r="J12" s="2" t="s">
        <v>781</v>
      </c>
    </row>
    <row r="13" spans="1:12" x14ac:dyDescent="0.35">
      <c r="B13" s="586" t="s">
        <v>738</v>
      </c>
      <c r="C13" s="587">
        <v>276666</v>
      </c>
      <c r="D13" s="588">
        <f>C13/$C$12</f>
        <v>0.18122579237893488</v>
      </c>
      <c r="E13" s="586"/>
      <c r="F13" s="2"/>
      <c r="G13" s="436" t="s">
        <v>786</v>
      </c>
      <c r="H13" s="176">
        <v>11</v>
      </c>
      <c r="I13" s="177" t="s">
        <v>780</v>
      </c>
      <c r="J13" s="2" t="s">
        <v>887</v>
      </c>
    </row>
    <row r="14" spans="1:12" x14ac:dyDescent="0.35">
      <c r="B14" s="586" t="s">
        <v>739</v>
      </c>
      <c r="C14" s="587">
        <v>513561</v>
      </c>
      <c r="D14" s="588">
        <f>C14/$C$12</f>
        <v>0.33640020515682512</v>
      </c>
      <c r="E14" s="586"/>
      <c r="F14" s="2"/>
      <c r="G14" s="436"/>
      <c r="H14" s="176"/>
      <c r="I14" s="177"/>
      <c r="J14" s="2"/>
    </row>
    <row r="15" spans="1:12" x14ac:dyDescent="0.35">
      <c r="B15" s="586"/>
      <c r="C15" s="587"/>
      <c r="D15" s="589"/>
      <c r="E15" s="586"/>
      <c r="F15" s="2"/>
      <c r="G15" s="436" t="s">
        <v>788</v>
      </c>
      <c r="H15" s="176">
        <v>16.798378903803201</v>
      </c>
      <c r="I15" s="177" t="s">
        <v>780</v>
      </c>
      <c r="J15" s="2" t="s">
        <v>781</v>
      </c>
    </row>
    <row r="16" spans="1:12" x14ac:dyDescent="0.35">
      <c r="B16" s="586" t="s">
        <v>740</v>
      </c>
      <c r="C16" s="587">
        <v>1793613</v>
      </c>
      <c r="D16" s="589"/>
      <c r="E16" s="586"/>
      <c r="F16" s="2"/>
      <c r="G16" s="436" t="s">
        <v>789</v>
      </c>
      <c r="H16" s="176">
        <v>16</v>
      </c>
      <c r="I16" s="177" t="s">
        <v>780</v>
      </c>
      <c r="J16" s="2" t="s">
        <v>887</v>
      </c>
    </row>
    <row r="17" spans="2:10" x14ac:dyDescent="0.35">
      <c r="B17" s="586" t="s">
        <v>741</v>
      </c>
      <c r="C17" s="587">
        <v>1635357</v>
      </c>
      <c r="D17" s="589"/>
      <c r="E17" s="586"/>
      <c r="F17" s="2"/>
      <c r="G17" s="596"/>
      <c r="H17" s="176"/>
      <c r="I17" s="177"/>
      <c r="J17" s="2"/>
    </row>
    <row r="18" spans="2:10" x14ac:dyDescent="0.35">
      <c r="B18" s="586" t="s">
        <v>742</v>
      </c>
      <c r="C18" s="587">
        <v>201618</v>
      </c>
      <c r="D18" s="588">
        <f>C18/$C$17</f>
        <v>0.1232868419556097</v>
      </c>
      <c r="E18" s="586"/>
      <c r="F18" s="2"/>
      <c r="G18" s="154" t="s">
        <v>790</v>
      </c>
      <c r="H18" s="176">
        <v>17.537727685325301</v>
      </c>
      <c r="I18" s="177" t="s">
        <v>780</v>
      </c>
      <c r="J18" s="2" t="s">
        <v>782</v>
      </c>
    </row>
    <row r="19" spans="2:10" x14ac:dyDescent="0.35">
      <c r="B19" s="586" t="s">
        <v>743</v>
      </c>
      <c r="C19" s="587">
        <v>478545</v>
      </c>
      <c r="D19" s="588">
        <f>C19/$C$17</f>
        <v>0.2926241793076374</v>
      </c>
      <c r="E19" s="586"/>
      <c r="F19" s="2"/>
      <c r="G19" s="436" t="s">
        <v>789</v>
      </c>
      <c r="H19" s="176">
        <v>16</v>
      </c>
      <c r="I19" s="177" t="s">
        <v>780</v>
      </c>
      <c r="J19" s="2" t="s">
        <v>887</v>
      </c>
    </row>
    <row r="20" spans="2:10" x14ac:dyDescent="0.35">
      <c r="B20" s="586"/>
      <c r="C20" s="587"/>
      <c r="D20" s="589"/>
      <c r="E20" s="586"/>
      <c r="F20" s="2"/>
      <c r="G20" s="596"/>
      <c r="H20" s="176"/>
      <c r="I20" s="177"/>
      <c r="J20" s="2"/>
    </row>
    <row r="21" spans="2:10" x14ac:dyDescent="0.35">
      <c r="B21" s="586" t="s">
        <v>744</v>
      </c>
      <c r="C21" s="587">
        <f>C11</f>
        <v>1664313</v>
      </c>
      <c r="D21" s="589"/>
      <c r="E21" s="586"/>
      <c r="F21" s="2"/>
      <c r="G21" s="154" t="s">
        <v>791</v>
      </c>
      <c r="H21" s="176">
        <v>17.537727685325301</v>
      </c>
      <c r="I21" s="177" t="s">
        <v>780</v>
      </c>
      <c r="J21" s="2" t="s">
        <v>783</v>
      </c>
    </row>
    <row r="22" spans="2:10" x14ac:dyDescent="0.35">
      <c r="B22" s="586" t="s">
        <v>745</v>
      </c>
      <c r="C22" s="587">
        <v>1529661</v>
      </c>
      <c r="D22" s="589"/>
      <c r="E22" s="586"/>
      <c r="F22" s="2"/>
      <c r="G22" s="436" t="s">
        <v>789</v>
      </c>
      <c r="H22" s="176">
        <v>16</v>
      </c>
      <c r="I22" s="177" t="s">
        <v>780</v>
      </c>
      <c r="J22" s="2" t="s">
        <v>887</v>
      </c>
    </row>
    <row r="23" spans="2:10" x14ac:dyDescent="0.35">
      <c r="B23" s="586" t="s">
        <v>746</v>
      </c>
      <c r="C23" s="587">
        <v>96570</v>
      </c>
      <c r="D23" s="590">
        <f>C23/$C$22</f>
        <v>6.3131635048549975E-2</v>
      </c>
      <c r="E23" s="586"/>
      <c r="F23" s="2"/>
    </row>
    <row r="24" spans="2:10" x14ac:dyDescent="0.35">
      <c r="B24" s="586" t="s">
        <v>747</v>
      </c>
      <c r="C24" s="587">
        <v>494841</v>
      </c>
      <c r="D24" s="588">
        <f t="shared" ref="D24:D25" si="0">C24/$C$22</f>
        <v>0.32349716701935921</v>
      </c>
      <c r="E24" s="586"/>
      <c r="F24" s="2"/>
      <c r="G24" s="596" t="s">
        <v>794</v>
      </c>
      <c r="H24" s="176">
        <v>19</v>
      </c>
      <c r="I24" s="177" t="s">
        <v>780</v>
      </c>
      <c r="J24" s="2" t="s">
        <v>830</v>
      </c>
    </row>
    <row r="25" spans="2:10" x14ac:dyDescent="0.35">
      <c r="B25" s="586" t="s">
        <v>748</v>
      </c>
      <c r="C25" s="587">
        <v>15093</v>
      </c>
      <c r="D25" s="590">
        <f t="shared" si="0"/>
        <v>9.8668920760874475E-3</v>
      </c>
      <c r="E25" s="586"/>
      <c r="F25" s="2"/>
      <c r="G25" s="596" t="s">
        <v>795</v>
      </c>
      <c r="H25" s="176">
        <v>26</v>
      </c>
      <c r="I25" s="177" t="s">
        <v>780</v>
      </c>
      <c r="J25" s="2" t="s">
        <v>830</v>
      </c>
    </row>
    <row r="26" spans="2:10" x14ac:dyDescent="0.35">
      <c r="B26" s="586"/>
      <c r="C26" s="587"/>
      <c r="D26" s="589"/>
      <c r="E26" s="586"/>
      <c r="F26" s="2"/>
      <c r="G26" s="596" t="s">
        <v>796</v>
      </c>
      <c r="H26" s="597">
        <v>23</v>
      </c>
      <c r="I26" s="177" t="s">
        <v>780</v>
      </c>
      <c r="J26" s="2" t="s">
        <v>830</v>
      </c>
    </row>
    <row r="27" spans="2:10" x14ac:dyDescent="0.35">
      <c r="B27" s="586" t="s">
        <v>749</v>
      </c>
      <c r="C27" s="587">
        <f>C16</f>
        <v>1793613</v>
      </c>
      <c r="D27" s="589"/>
      <c r="E27" s="586"/>
      <c r="F27" s="2"/>
    </row>
    <row r="28" spans="2:10" x14ac:dyDescent="0.35">
      <c r="B28" s="586" t="s">
        <v>750</v>
      </c>
      <c r="C28" s="587">
        <v>1639005</v>
      </c>
      <c r="D28" s="589"/>
      <c r="E28" s="586"/>
      <c r="F28" s="2"/>
      <c r="G28" s="596" t="s">
        <v>803</v>
      </c>
      <c r="H28" s="598">
        <v>19.554584812129427</v>
      </c>
      <c r="I28" s="177" t="s">
        <v>780</v>
      </c>
      <c r="J28" s="2" t="s">
        <v>831</v>
      </c>
    </row>
    <row r="29" spans="2:10" x14ac:dyDescent="0.35">
      <c r="B29" s="586" t="s">
        <v>751</v>
      </c>
      <c r="C29" s="587">
        <v>40797</v>
      </c>
      <c r="D29" s="590">
        <f>C29/$C$28</f>
        <v>2.4891321258934538E-2</v>
      </c>
      <c r="E29" s="586"/>
      <c r="F29" s="2"/>
      <c r="G29" s="596"/>
      <c r="H29" s="176"/>
      <c r="I29" s="177"/>
      <c r="J29" s="2"/>
    </row>
    <row r="30" spans="2:10" x14ac:dyDescent="0.35">
      <c r="B30" s="586" t="s">
        <v>752</v>
      </c>
      <c r="C30" s="587">
        <v>462549</v>
      </c>
      <c r="D30" s="588">
        <f t="shared" ref="D30:D31" si="1">C30/$C$28</f>
        <v>0.28221329404120182</v>
      </c>
      <c r="E30" s="586"/>
      <c r="F30" s="2"/>
      <c r="G30" s="154" t="s">
        <v>792</v>
      </c>
      <c r="H30" s="598">
        <v>10.641598624838799</v>
      </c>
      <c r="I30" s="177" t="s">
        <v>780</v>
      </c>
      <c r="J30" s="2" t="s">
        <v>784</v>
      </c>
    </row>
    <row r="31" spans="2:10" x14ac:dyDescent="0.35">
      <c r="B31" s="586" t="s">
        <v>753</v>
      </c>
      <c r="C31" s="587">
        <v>14193</v>
      </c>
      <c r="D31" s="590">
        <f t="shared" si="1"/>
        <v>8.6595220880961322E-3</v>
      </c>
      <c r="E31" s="586"/>
      <c r="F31" s="2"/>
      <c r="G31" s="154" t="s">
        <v>793</v>
      </c>
      <c r="H31" s="176">
        <v>5.8</v>
      </c>
      <c r="I31" s="177" t="s">
        <v>780</v>
      </c>
      <c r="J31" s="2" t="s">
        <v>887</v>
      </c>
    </row>
    <row r="32" spans="2:10" ht="15" thickBot="1" x14ac:dyDescent="0.4">
      <c r="B32" s="586"/>
      <c r="C32" s="587"/>
      <c r="D32" s="591"/>
      <c r="E32" s="586"/>
      <c r="F32" s="2"/>
    </row>
    <row r="33" spans="2:10" ht="15" thickBot="1" x14ac:dyDescent="0.4">
      <c r="B33" s="586" t="s">
        <v>758</v>
      </c>
      <c r="C33" s="587">
        <v>1175217</v>
      </c>
      <c r="D33" s="591"/>
      <c r="E33" s="592" t="s">
        <v>761</v>
      </c>
      <c r="F33" s="92"/>
      <c r="G33" s="384" t="s">
        <v>801</v>
      </c>
      <c r="H33" s="609">
        <f>H38</f>
        <v>2474.2876957569802</v>
      </c>
      <c r="I33" s="568" t="s">
        <v>899</v>
      </c>
    </row>
    <row r="34" spans="2:10" x14ac:dyDescent="0.35">
      <c r="B34" s="593" t="s">
        <v>755</v>
      </c>
      <c r="C34" s="662">
        <v>2034500</v>
      </c>
      <c r="D34" s="591"/>
      <c r="E34" s="592" t="s">
        <v>756</v>
      </c>
      <c r="F34" s="92"/>
      <c r="G34" s="436" t="s">
        <v>785</v>
      </c>
      <c r="H34" s="580">
        <v>2309.4805739832659</v>
      </c>
      <c r="I34" s="177" t="s">
        <v>802</v>
      </c>
      <c r="J34" s="2" t="s">
        <v>781</v>
      </c>
    </row>
    <row r="35" spans="2:10" x14ac:dyDescent="0.35">
      <c r="B35" s="586" t="s">
        <v>768</v>
      </c>
      <c r="C35" s="587">
        <f>(C27-C21)*7/5+C21</f>
        <v>1845333</v>
      </c>
      <c r="D35" s="591"/>
      <c r="E35" s="586" t="s">
        <v>769</v>
      </c>
      <c r="F35" s="2"/>
      <c r="G35" s="436" t="s">
        <v>788</v>
      </c>
      <c r="H35" s="580">
        <v>2309.4805739832659</v>
      </c>
      <c r="I35" s="177" t="s">
        <v>802</v>
      </c>
      <c r="J35" s="2" t="s">
        <v>781</v>
      </c>
    </row>
    <row r="36" spans="2:10" ht="15" thickBot="1" x14ac:dyDescent="0.4">
      <c r="B36" s="2"/>
      <c r="C36" s="580"/>
      <c r="D36" s="177"/>
      <c r="E36" s="2"/>
      <c r="F36" s="2"/>
      <c r="G36" s="154" t="s">
        <v>790</v>
      </c>
      <c r="H36" s="580">
        <v>2411.1279804444275</v>
      </c>
      <c r="I36" s="177" t="s">
        <v>802</v>
      </c>
      <c r="J36" s="2" t="s">
        <v>782</v>
      </c>
    </row>
    <row r="37" spans="2:10" ht="15" thickBot="1" x14ac:dyDescent="0.4">
      <c r="B37" s="384" t="s">
        <v>725</v>
      </c>
      <c r="C37" s="609">
        <f>C39</f>
        <v>360099</v>
      </c>
      <c r="D37" s="568" t="s">
        <v>860</v>
      </c>
      <c r="E37" s="2"/>
      <c r="F37" s="2"/>
      <c r="G37" s="154" t="s">
        <v>791</v>
      </c>
      <c r="H37" s="580">
        <v>2411.1279804444275</v>
      </c>
      <c r="I37" s="177" t="s">
        <v>802</v>
      </c>
      <c r="J37" s="2" t="s">
        <v>783</v>
      </c>
    </row>
    <row r="38" spans="2:10" x14ac:dyDescent="0.35">
      <c r="B38" s="2" t="s">
        <v>759</v>
      </c>
      <c r="C38" s="580">
        <f>D38*C33</f>
        <v>364317.27</v>
      </c>
      <c r="D38" s="594">
        <v>0.31</v>
      </c>
      <c r="E38" s="90" t="s">
        <v>757</v>
      </c>
      <c r="F38" s="92"/>
      <c r="G38" s="596" t="s">
        <v>803</v>
      </c>
      <c r="H38" s="581">
        <v>2474.2876957569802</v>
      </c>
      <c r="I38" s="177" t="s">
        <v>802</v>
      </c>
      <c r="J38" s="2" t="s">
        <v>832</v>
      </c>
    </row>
    <row r="39" spans="2:10" ht="15" thickBot="1" x14ac:dyDescent="0.4">
      <c r="B39" s="2" t="s">
        <v>858</v>
      </c>
      <c r="C39" s="581">
        <v>360099</v>
      </c>
      <c r="D39" s="661">
        <f>C39/C34</f>
        <v>0.17699631359056278</v>
      </c>
      <c r="E39" s="90" t="s">
        <v>726</v>
      </c>
      <c r="F39" s="92"/>
    </row>
    <row r="40" spans="2:10" ht="15" thickBot="1" x14ac:dyDescent="0.4">
      <c r="B40" s="2" t="s">
        <v>760</v>
      </c>
      <c r="C40" s="663">
        <f>D40*C35</f>
        <v>419443.78939484479</v>
      </c>
      <c r="D40" s="582">
        <v>0.2272997824213</v>
      </c>
      <c r="E40" s="2" t="s">
        <v>859</v>
      </c>
      <c r="F40" s="2"/>
      <c r="H40" s="609">
        <f>H42</f>
        <v>1463.0319652230276</v>
      </c>
      <c r="I40" s="568" t="s">
        <v>804</v>
      </c>
    </row>
    <row r="41" spans="2:10" ht="15" thickBot="1" x14ac:dyDescent="0.4">
      <c r="B41" s="2"/>
      <c r="C41" s="2"/>
      <c r="D41" s="584"/>
      <c r="E41" s="2"/>
      <c r="F41" s="2"/>
    </row>
    <row r="42" spans="2:10" ht="15" thickBot="1" x14ac:dyDescent="0.4">
      <c r="B42" s="384" t="s">
        <v>727</v>
      </c>
      <c r="C42" s="609">
        <f>C44</f>
        <v>44645.397397201348</v>
      </c>
      <c r="D42" s="568" t="s">
        <v>904</v>
      </c>
      <c r="E42" s="2"/>
      <c r="F42" s="2"/>
      <c r="G42" s="154" t="s">
        <v>792</v>
      </c>
      <c r="H42" s="581">
        <v>1463.0319652230276</v>
      </c>
      <c r="I42" s="177" t="s">
        <v>802</v>
      </c>
      <c r="J42" s="2" t="s">
        <v>784</v>
      </c>
    </row>
    <row r="43" spans="2:10" ht="15" thickBot="1" x14ac:dyDescent="0.4">
      <c r="B43" s="2" t="s">
        <v>762</v>
      </c>
      <c r="C43" s="580">
        <f>C23*C21/C22</f>
        <v>105070.80092255735</v>
      </c>
      <c r="D43" s="583">
        <f>C43/C21</f>
        <v>6.3131635048549975E-2</v>
      </c>
      <c r="E43" s="2" t="s">
        <v>728</v>
      </c>
      <c r="F43" s="2"/>
    </row>
    <row r="44" spans="2:10" ht="15" thickBot="1" x14ac:dyDescent="0.4">
      <c r="B44" s="2" t="s">
        <v>763</v>
      </c>
      <c r="C44" s="581">
        <f>C29*C27/C28</f>
        <v>44645.397397201348</v>
      </c>
      <c r="D44" s="583">
        <f>C44/C27</f>
        <v>2.4891321258934535E-2</v>
      </c>
      <c r="E44" s="2" t="s">
        <v>905</v>
      </c>
      <c r="F44" s="2"/>
      <c r="G44" s="384" t="s">
        <v>725</v>
      </c>
      <c r="H44" s="692"/>
      <c r="I44" s="568"/>
      <c r="J44" s="2"/>
    </row>
    <row r="45" spans="2:10" x14ac:dyDescent="0.35">
      <c r="B45" s="2" t="s">
        <v>764</v>
      </c>
      <c r="C45" s="580">
        <f>D45*C33</f>
        <v>70513.02</v>
      </c>
      <c r="D45" s="584">
        <v>0.06</v>
      </c>
      <c r="E45" s="90" t="s">
        <v>757</v>
      </c>
      <c r="F45" s="92"/>
      <c r="G45" s="480" t="s">
        <v>913</v>
      </c>
      <c r="H45" s="480">
        <f>0.2*365</f>
        <v>73</v>
      </c>
      <c r="I45" s="690" t="s">
        <v>368</v>
      </c>
      <c r="J45" s="480" t="s">
        <v>778</v>
      </c>
    </row>
    <row r="46" spans="2:10" ht="15" x14ac:dyDescent="0.4">
      <c r="B46" s="2" t="s">
        <v>767</v>
      </c>
      <c r="C46" s="663">
        <f>D46*C35</f>
        <v>200702.52419613811</v>
      </c>
      <c r="D46" s="582">
        <v>0.1087622256775</v>
      </c>
      <c r="E46" s="2" t="s">
        <v>859</v>
      </c>
      <c r="F46" s="2"/>
      <c r="G46" s="102"/>
      <c r="H46" s="580"/>
      <c r="I46" s="594"/>
      <c r="J46" s="691" t="s">
        <v>914</v>
      </c>
    </row>
    <row r="47" spans="2:10" ht="15" thickBot="1" x14ac:dyDescent="0.4">
      <c r="B47" s="2"/>
      <c r="C47" s="2"/>
      <c r="D47" s="584"/>
      <c r="E47" s="2"/>
      <c r="F47" s="2"/>
      <c r="G47" s="384" t="s">
        <v>727</v>
      </c>
      <c r="H47" s="2"/>
      <c r="I47" s="584"/>
      <c r="J47" s="2"/>
    </row>
    <row r="48" spans="2:10" ht="15" thickBot="1" x14ac:dyDescent="0.4">
      <c r="B48" s="384" t="s">
        <v>766</v>
      </c>
      <c r="C48" s="609">
        <f>C50</f>
        <v>506181.43296512211</v>
      </c>
      <c r="D48" s="568" t="s">
        <v>906</v>
      </c>
      <c r="E48" s="2"/>
      <c r="F48" s="2"/>
      <c r="G48" s="2" t="s">
        <v>777</v>
      </c>
      <c r="H48" s="102" t="s">
        <v>8</v>
      </c>
      <c r="I48" s="584"/>
      <c r="J48" s="2" t="s">
        <v>779</v>
      </c>
    </row>
    <row r="49" spans="2:6" x14ac:dyDescent="0.35">
      <c r="B49" s="2" t="s">
        <v>729</v>
      </c>
      <c r="C49" s="580">
        <f>C24*C21/C22</f>
        <v>538400.54053349071</v>
      </c>
      <c r="D49" s="582">
        <f>C49/C21</f>
        <v>0.32349716701935916</v>
      </c>
      <c r="E49" s="2" t="s">
        <v>728</v>
      </c>
      <c r="F49" s="2"/>
    </row>
    <row r="50" spans="2:6" x14ac:dyDescent="0.35">
      <c r="B50" s="2" t="s">
        <v>732</v>
      </c>
      <c r="C50" s="581">
        <f>C30*C27/C28</f>
        <v>506181.43296512211</v>
      </c>
      <c r="D50" s="582">
        <f>C50/C27</f>
        <v>0.28221329404120182</v>
      </c>
      <c r="E50" s="2" t="s">
        <v>905</v>
      </c>
      <c r="F50" s="2"/>
    </row>
    <row r="51" spans="2:6" x14ac:dyDescent="0.35">
      <c r="B51" s="2" t="s">
        <v>770</v>
      </c>
      <c r="C51" s="580">
        <f>C33*D51</f>
        <v>387821.61000000004</v>
      </c>
      <c r="D51" s="582">
        <v>0.33</v>
      </c>
      <c r="E51" s="90" t="s">
        <v>757</v>
      </c>
      <c r="F51" s="2"/>
    </row>
    <row r="52" spans="2:6" ht="15" thickBot="1" x14ac:dyDescent="0.4">
      <c r="B52" s="2" t="s">
        <v>771</v>
      </c>
      <c r="C52" s="663">
        <f>D52*C35</f>
        <v>461176.11843428435</v>
      </c>
      <c r="D52" s="582">
        <v>0.24991484920839999</v>
      </c>
      <c r="E52" s="2" t="s">
        <v>859</v>
      </c>
      <c r="F52" s="92"/>
    </row>
    <row r="53" spans="2:6" ht="15" thickBot="1" x14ac:dyDescent="0.4">
      <c r="B53" s="2"/>
      <c r="C53" s="609">
        <f>C55</f>
        <v>15531.831390996367</v>
      </c>
      <c r="D53" s="568" t="s">
        <v>907</v>
      </c>
      <c r="E53" s="90"/>
      <c r="F53" s="2"/>
    </row>
    <row r="54" spans="2:6" x14ac:dyDescent="0.35">
      <c r="B54" s="2" t="s">
        <v>730</v>
      </c>
      <c r="C54" s="580">
        <f>C25*C21/C22</f>
        <v>16421.596751829326</v>
      </c>
      <c r="D54" s="584">
        <f>C54/C21</f>
        <v>9.8668920760874457E-3</v>
      </c>
      <c r="E54" s="2" t="s">
        <v>728</v>
      </c>
      <c r="F54" s="92"/>
    </row>
    <row r="55" spans="2:6" x14ac:dyDescent="0.35">
      <c r="B55" s="2" t="s">
        <v>733</v>
      </c>
      <c r="C55" s="581">
        <f>14193*1793613/1639005</f>
        <v>15531.831390996367</v>
      </c>
      <c r="D55" s="584">
        <f>C55/C27</f>
        <v>8.6595220880961322E-3</v>
      </c>
      <c r="E55" s="2" t="s">
        <v>905</v>
      </c>
      <c r="F55" s="2"/>
    </row>
    <row r="56" spans="2:6" x14ac:dyDescent="0.35">
      <c r="B56" s="2" t="s">
        <v>765</v>
      </c>
      <c r="C56" s="580">
        <f>D56*C33</f>
        <v>35256.51</v>
      </c>
      <c r="D56" s="584">
        <v>0.03</v>
      </c>
      <c r="E56" s="90" t="s">
        <v>757</v>
      </c>
      <c r="F56" s="2"/>
    </row>
    <row r="57" spans="2:6" ht="15" thickBot="1" x14ac:dyDescent="0.4">
      <c r="B57" s="2" t="s">
        <v>772</v>
      </c>
      <c r="C57" s="663">
        <f>D57*C35</f>
        <v>81739.67324292977</v>
      </c>
      <c r="D57" s="584">
        <v>4.4295351160429999E-2</v>
      </c>
      <c r="E57" s="2" t="s">
        <v>859</v>
      </c>
      <c r="F57" s="92"/>
    </row>
    <row r="58" spans="2:6" ht="15" thickBot="1" x14ac:dyDescent="0.4">
      <c r="B58" s="2"/>
      <c r="C58" s="609">
        <f>C60</f>
        <v>1973.0777142229585</v>
      </c>
      <c r="D58" s="568" t="s">
        <v>800</v>
      </c>
      <c r="E58" s="2"/>
      <c r="F58" s="2"/>
    </row>
    <row r="59" spans="2:6" x14ac:dyDescent="0.35">
      <c r="B59" s="2" t="s">
        <v>731</v>
      </c>
      <c r="C59" s="580">
        <f>(C14*C11/C12)-(C24+C25)*C21/C22</f>
        <v>5053.0973598510027</v>
      </c>
      <c r="D59" s="584">
        <f>C59/C27</f>
        <v>2.8172729344908866E-3</v>
      </c>
      <c r="E59" s="2" t="s">
        <v>728</v>
      </c>
      <c r="F59" s="2"/>
    </row>
    <row r="60" spans="2:6" x14ac:dyDescent="0.35">
      <c r="B60" s="2" t="s">
        <v>734</v>
      </c>
      <c r="C60" s="581">
        <f>(C19-C30-C31)*C27/C28</f>
        <v>1973.0777142229585</v>
      </c>
      <c r="D60" s="584">
        <f>C60/C27</f>
        <v>1.1000576569321022E-3</v>
      </c>
      <c r="E60" s="2" t="s">
        <v>905</v>
      </c>
      <c r="F60" s="2"/>
    </row>
    <row r="61" spans="2:6" x14ac:dyDescent="0.35">
      <c r="B61" s="2" t="s">
        <v>773</v>
      </c>
      <c r="C61" s="663">
        <f>D61*C35</f>
        <v>129951.06627365887</v>
      </c>
      <c r="D61" s="584">
        <v>7.0421472045240005E-2</v>
      </c>
      <c r="E61" s="2" t="s">
        <v>859</v>
      </c>
      <c r="F61" s="2"/>
    </row>
    <row r="62" spans="2:6" x14ac:dyDescent="0.35">
      <c r="F62" s="2"/>
    </row>
    <row r="63" spans="2:6" ht="15" thickBot="1" x14ac:dyDescent="0.4">
      <c r="F63" s="2"/>
    </row>
    <row r="64" spans="2:6" x14ac:dyDescent="0.35">
      <c r="B64" s="652" t="s">
        <v>861</v>
      </c>
      <c r="C64" s="653"/>
      <c r="D64" s="654"/>
    </row>
    <row r="65" spans="2:5" x14ac:dyDescent="0.35">
      <c r="B65" s="655" t="s">
        <v>15</v>
      </c>
      <c r="C65" s="664">
        <f>C37</f>
        <v>360099</v>
      </c>
      <c r="D65" s="656" t="s">
        <v>862</v>
      </c>
    </row>
    <row r="66" spans="2:5" x14ac:dyDescent="0.35">
      <c r="B66" s="655" t="s">
        <v>58</v>
      </c>
      <c r="C66" s="664">
        <f>C58</f>
        <v>1973.0777142229585</v>
      </c>
      <c r="D66" s="665"/>
    </row>
    <row r="67" spans="2:5" x14ac:dyDescent="0.35">
      <c r="B67" s="655" t="s">
        <v>21</v>
      </c>
      <c r="C67" s="664">
        <f>C48*D67</f>
        <v>101236.28659302443</v>
      </c>
      <c r="D67" s="669">
        <v>0.2</v>
      </c>
      <c r="E67" s="670" t="s">
        <v>874</v>
      </c>
    </row>
    <row r="68" spans="2:5" x14ac:dyDescent="0.35">
      <c r="B68" s="655" t="s">
        <v>89</v>
      </c>
      <c r="C68" s="664">
        <f>C48*D68</f>
        <v>369512.44606453914</v>
      </c>
      <c r="D68" s="666">
        <v>0.73</v>
      </c>
      <c r="E68" s="670" t="s">
        <v>873</v>
      </c>
    </row>
    <row r="69" spans="2:5" x14ac:dyDescent="0.35">
      <c r="B69" s="655" t="s">
        <v>90</v>
      </c>
      <c r="C69" s="664">
        <f>C48*D69</f>
        <v>35432.700307558553</v>
      </c>
      <c r="D69" s="666">
        <v>7.0000000000000007E-2</v>
      </c>
      <c r="E69" s="670" t="s">
        <v>863</v>
      </c>
    </row>
    <row r="70" spans="2:5" x14ac:dyDescent="0.35">
      <c r="B70" s="655" t="s">
        <v>16</v>
      </c>
      <c r="C70" s="664">
        <f>C53</f>
        <v>15531.831390996367</v>
      </c>
      <c r="D70" s="665"/>
    </row>
    <row r="71" spans="2:5" ht="15" thickBot="1" x14ac:dyDescent="0.4">
      <c r="B71" s="657" t="s">
        <v>17</v>
      </c>
      <c r="C71" s="667">
        <f>C42</f>
        <v>44645.397397201348</v>
      </c>
      <c r="D71" s="668"/>
    </row>
    <row r="73" spans="2:5" x14ac:dyDescent="0.35">
      <c r="B73" s="114" t="s">
        <v>878</v>
      </c>
      <c r="C73" s="678">
        <f>SUM(C66:C70)</f>
        <v>523686.34207034146</v>
      </c>
    </row>
    <row r="74" spans="2:5" x14ac:dyDescent="0.35">
      <c r="B74" s="679" t="s">
        <v>879</v>
      </c>
      <c r="C74" s="680">
        <f>C48+C53+C58</f>
        <v>523686.3420703414</v>
      </c>
    </row>
  </sheetData>
  <hyperlinks>
    <hyperlink ref="E39" r:id="rId1" xr:uid="{598355E0-7C8F-4210-8981-E601B207CE27}"/>
    <hyperlink ref="E34" r:id="rId2" xr:uid="{35C16894-D713-42A2-8135-DFA26369D25F}"/>
    <hyperlink ref="A4" location="Contents!A1" display="Back to Contents" xr:uid="{613C0576-20B9-406B-B64D-023FE3390D32}"/>
  </hyperlinks>
  <pageMargins left="0.7" right="0.7" top="0.75" bottom="0.75" header="0.3" footer="0.3"/>
  <pageSetup paperSize="9" orientation="portrait" horizontalDpi="0" verticalDpi="0"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C4C5B-D139-45DB-B1C6-6FDBC970ED24}">
  <sheetPr>
    <tabColor theme="7" tint="0.79998168889431442"/>
    <pageSetUpPr fitToPage="1"/>
  </sheetPr>
  <dimension ref="A1:U80"/>
  <sheetViews>
    <sheetView workbookViewId="0">
      <selection activeCell="D75" sqref="D75"/>
    </sheetView>
  </sheetViews>
  <sheetFormatPr defaultRowHeight="14.5" x14ac:dyDescent="0.35"/>
  <cols>
    <col min="2" max="2" width="66.08984375" bestFit="1" customWidth="1"/>
    <col min="3" max="3" width="11.453125" customWidth="1"/>
    <col min="4" max="4" width="11" bestFit="1" customWidth="1"/>
    <col min="5" max="6" width="11" customWidth="1"/>
    <col min="7" max="8" width="12.81640625" customWidth="1"/>
    <col min="9" max="16" width="16.36328125" customWidth="1"/>
    <col min="18" max="18" width="16.08984375" bestFit="1" customWidth="1"/>
  </cols>
  <sheetData>
    <row r="1" spans="1:21" ht="18.5" x14ac:dyDescent="0.35">
      <c r="A1" s="167" t="s">
        <v>805</v>
      </c>
      <c r="B1" s="167"/>
      <c r="C1" s="167"/>
      <c r="D1" s="167"/>
      <c r="E1" s="167"/>
      <c r="F1" s="167"/>
      <c r="G1" s="167"/>
      <c r="H1" s="167"/>
      <c r="I1" s="167"/>
      <c r="J1" s="167"/>
      <c r="K1" s="167"/>
      <c r="L1" s="167"/>
      <c r="M1" s="167"/>
      <c r="N1" s="167"/>
      <c r="O1" s="167"/>
      <c r="P1" s="167"/>
    </row>
    <row r="2" spans="1:21" x14ac:dyDescent="0.35">
      <c r="A2" s="4" t="s">
        <v>811</v>
      </c>
      <c r="B2" s="4"/>
      <c r="C2" s="4"/>
    </row>
    <row r="3" spans="1:21" x14ac:dyDescent="0.35">
      <c r="A3" s="438" t="s">
        <v>687</v>
      </c>
      <c r="B3" s="5"/>
      <c r="C3" s="5"/>
    </row>
    <row r="4" spans="1:21" x14ac:dyDescent="0.35">
      <c r="A4" s="380" t="s">
        <v>30</v>
      </c>
      <c r="S4" s="9"/>
      <c r="T4" s="9"/>
      <c r="U4" s="9"/>
    </row>
    <row r="5" spans="1:21" x14ac:dyDescent="0.35">
      <c r="A5" s="38"/>
      <c r="S5" s="9"/>
      <c r="T5" s="9"/>
      <c r="U5" s="9"/>
    </row>
    <row r="6" spans="1:21" x14ac:dyDescent="0.35">
      <c r="R6" s="151" t="s">
        <v>452</v>
      </c>
      <c r="S6" s="208"/>
      <c r="U6" s="151"/>
    </row>
    <row r="7" spans="1:21" ht="15.5" x14ac:dyDescent="0.35">
      <c r="A7" s="229" t="s">
        <v>475</v>
      </c>
      <c r="B7" s="230"/>
      <c r="S7" s="209"/>
      <c r="T7" s="209"/>
      <c r="U7" s="209"/>
    </row>
    <row r="8" spans="1:21" x14ac:dyDescent="0.35">
      <c r="A8" s="220"/>
      <c r="S8" s="208"/>
      <c r="T8" s="151"/>
      <c r="U8" s="151"/>
    </row>
    <row r="9" spans="1:21" x14ac:dyDescent="0.35">
      <c r="B9" s="494" t="s">
        <v>466</v>
      </c>
      <c r="C9" s="539"/>
      <c r="D9" s="540"/>
      <c r="E9" s="540"/>
      <c r="F9" s="540"/>
      <c r="G9" s="540"/>
      <c r="H9" s="548"/>
      <c r="I9" s="384"/>
      <c r="J9" s="384"/>
      <c r="K9" s="599" t="s">
        <v>455</v>
      </c>
      <c r="L9" s="599" t="s">
        <v>457</v>
      </c>
      <c r="M9" s="599" t="s">
        <v>458</v>
      </c>
      <c r="N9" s="599" t="s">
        <v>461</v>
      </c>
      <c r="O9" s="599" t="s">
        <v>301</v>
      </c>
      <c r="P9" s="384"/>
      <c r="S9" s="9"/>
      <c r="T9" s="9"/>
      <c r="U9" s="9"/>
    </row>
    <row r="10" spans="1:21" x14ac:dyDescent="0.35">
      <c r="B10" s="477" t="s">
        <v>13</v>
      </c>
      <c r="C10" s="246" t="s">
        <v>59</v>
      </c>
      <c r="D10" s="14" t="s">
        <v>463</v>
      </c>
      <c r="E10" s="14" t="s">
        <v>467</v>
      </c>
      <c r="F10" s="14" t="s">
        <v>468</v>
      </c>
      <c r="G10" s="247" t="s">
        <v>469</v>
      </c>
      <c r="H10" s="247" t="s">
        <v>476</v>
      </c>
      <c r="I10" s="541" t="s">
        <v>14</v>
      </c>
      <c r="J10" s="541" t="s">
        <v>15</v>
      </c>
      <c r="K10" s="541" t="s">
        <v>454</v>
      </c>
      <c r="L10" s="541" t="s">
        <v>456</v>
      </c>
      <c r="M10" s="541" t="s">
        <v>459</v>
      </c>
      <c r="N10" s="541" t="s">
        <v>460</v>
      </c>
      <c r="O10" s="541" t="s">
        <v>462</v>
      </c>
      <c r="P10" s="541" t="s">
        <v>17</v>
      </c>
      <c r="S10" s="208"/>
      <c r="T10" s="151"/>
      <c r="U10" s="151"/>
    </row>
    <row r="11" spans="1:21" ht="15.5" x14ac:dyDescent="0.4">
      <c r="B11" s="248" t="s">
        <v>464</v>
      </c>
      <c r="C11" s="16"/>
      <c r="D11" s="225"/>
      <c r="E11" s="223"/>
      <c r="F11" s="225"/>
      <c r="G11" s="225"/>
      <c r="H11" s="225"/>
      <c r="I11" s="542">
        <f>Input!$C$32</f>
        <v>0</v>
      </c>
      <c r="J11" s="542">
        <f>Input!$C$33</f>
        <v>0</v>
      </c>
      <c r="K11" s="543">
        <f>Input!$C$34</f>
        <v>17.534935092014717</v>
      </c>
      <c r="L11" s="544">
        <f>Input!$C$35</f>
        <v>2.1827720031553586</v>
      </c>
      <c r="M11" s="544">
        <f>Input!$C$36</f>
        <v>0.50931346740291705</v>
      </c>
      <c r="N11" s="544">
        <f>Input!$C$37</f>
        <v>0.50931346740291705</v>
      </c>
      <c r="O11" s="544">
        <f>Input!$C$38</f>
        <v>0.16977115580097232</v>
      </c>
      <c r="P11" s="542">
        <f>Input!$C$39</f>
        <v>0</v>
      </c>
      <c r="S11" s="208"/>
      <c r="T11" s="151"/>
      <c r="U11" s="151"/>
    </row>
    <row r="12" spans="1:21" x14ac:dyDescent="0.35">
      <c r="B12" s="18" t="s">
        <v>5</v>
      </c>
      <c r="C12" s="19"/>
      <c r="D12" s="226"/>
      <c r="E12" s="224"/>
      <c r="F12" s="226"/>
      <c r="G12" s="226"/>
      <c r="H12" s="226"/>
      <c r="I12" s="2"/>
      <c r="J12" s="2"/>
      <c r="K12" s="2"/>
      <c r="L12" s="2"/>
      <c r="M12" s="2"/>
      <c r="N12" s="2"/>
      <c r="O12" s="2"/>
      <c r="P12" s="2"/>
      <c r="S12" s="208"/>
      <c r="T12" s="151"/>
      <c r="U12" s="151"/>
    </row>
    <row r="13" spans="1:21" ht="15" x14ac:dyDescent="0.4">
      <c r="A13" s="234"/>
      <c r="B13" s="22" t="s">
        <v>148</v>
      </c>
      <c r="C13" s="23">
        <f>Input!$C$11</f>
        <v>1.105</v>
      </c>
      <c r="D13" s="55">
        <v>10</v>
      </c>
      <c r="E13" s="231">
        <f>'HH comp &amp; Health'!$C$21</f>
        <v>29690</v>
      </c>
      <c r="F13" s="236">
        <f>'HH comp &amp; Health'!$C$37</f>
        <v>2790940</v>
      </c>
      <c r="G13" s="55">
        <f>Input!$C$53</f>
        <v>2</v>
      </c>
      <c r="H13" s="250">
        <f>Input!$H$11</f>
        <v>15691757</v>
      </c>
      <c r="I13" s="547">
        <f>IF(I$11&gt;0,$E13/(1+(1/(($C13-1)*I$11/$D13)))*$G13/$F13,0)</f>
        <v>0</v>
      </c>
      <c r="J13" s="547">
        <f t="shared" ref="J13:P18" si="0">IF(J$11&gt;0,$E13/(1+(1/(($C13-1)*J$11/$D13)))*$G13/$F13,0)</f>
        <v>0</v>
      </c>
      <c r="K13" s="604">
        <f t="shared" si="0"/>
        <v>3.3081759897004392E-3</v>
      </c>
      <c r="L13" s="604">
        <f t="shared" si="0"/>
        <v>4.7670101497267837E-4</v>
      </c>
      <c r="M13" s="604">
        <f t="shared" si="0"/>
        <v>1.1317430185982377E-4</v>
      </c>
      <c r="N13" s="604">
        <f t="shared" si="0"/>
        <v>1.1317430185982377E-4</v>
      </c>
      <c r="O13" s="604">
        <f t="shared" si="0"/>
        <v>3.7859024085059499E-5</v>
      </c>
      <c r="P13" s="547">
        <f t="shared" si="0"/>
        <v>0</v>
      </c>
      <c r="S13" s="208"/>
      <c r="T13" s="151"/>
      <c r="U13" s="151"/>
    </row>
    <row r="14" spans="1:21" x14ac:dyDescent="0.35">
      <c r="A14" s="235"/>
      <c r="B14" s="25" t="s">
        <v>6</v>
      </c>
      <c r="C14" s="23"/>
      <c r="D14" s="225"/>
      <c r="E14" s="232"/>
      <c r="F14" s="236"/>
      <c r="G14" s="225"/>
      <c r="H14" s="225"/>
      <c r="I14" s="547"/>
      <c r="J14" s="547"/>
      <c r="K14" s="604"/>
      <c r="L14" s="604"/>
      <c r="M14" s="604"/>
      <c r="N14" s="604"/>
      <c r="O14" s="604"/>
      <c r="P14" s="547"/>
      <c r="S14" s="210"/>
      <c r="T14" s="151"/>
      <c r="U14" s="151"/>
    </row>
    <row r="15" spans="1:21" ht="15" x14ac:dyDescent="0.4">
      <c r="A15" s="234"/>
      <c r="B15" s="22" t="s">
        <v>149</v>
      </c>
      <c r="C15" s="23">
        <f>Input!$C$13</f>
        <v>1.105</v>
      </c>
      <c r="D15" s="55">
        <v>10</v>
      </c>
      <c r="E15" s="231">
        <f>'HH comp &amp; Health'!$C$23</f>
        <v>395580</v>
      </c>
      <c r="F15" s="236">
        <f>'HH comp &amp; Health'!$C$37</f>
        <v>2790940</v>
      </c>
      <c r="G15" s="55">
        <f>Input!$C$53</f>
        <v>2</v>
      </c>
      <c r="H15" s="250">
        <f>Input!$H$13</f>
        <v>914488</v>
      </c>
      <c r="I15" s="547">
        <f>IF(I$11&gt;0,$E15/(1+(1/(($C15-1)*I$11/$D15)))*$G15/$F15,0)</f>
        <v>0</v>
      </c>
      <c r="J15" s="547">
        <f t="shared" si="0"/>
        <v>0</v>
      </c>
      <c r="K15" s="604">
        <f t="shared" si="0"/>
        <v>4.4077071674156275E-2</v>
      </c>
      <c r="L15" s="604">
        <f t="shared" si="0"/>
        <v>6.3514108286592159E-3</v>
      </c>
      <c r="M15" s="604">
        <f t="shared" si="0"/>
        <v>1.5078979565412288E-3</v>
      </c>
      <c r="N15" s="604">
        <f t="shared" si="0"/>
        <v>1.5078979565412288E-3</v>
      </c>
      <c r="O15" s="604">
        <f t="shared" si="0"/>
        <v>5.0442144653310326E-4</v>
      </c>
      <c r="P15" s="547">
        <f t="shared" si="0"/>
        <v>0</v>
      </c>
    </row>
    <row r="16" spans="1:21" x14ac:dyDescent="0.35">
      <c r="A16" s="235"/>
      <c r="B16" s="18" t="s">
        <v>7</v>
      </c>
      <c r="C16" s="23"/>
      <c r="D16" s="225"/>
      <c r="E16" s="232"/>
      <c r="F16" s="225"/>
      <c r="G16" s="225"/>
      <c r="H16" s="225"/>
      <c r="I16" s="547"/>
      <c r="J16" s="547"/>
      <c r="K16" s="604"/>
      <c r="L16" s="604"/>
      <c r="M16" s="604"/>
      <c r="N16" s="604"/>
      <c r="O16" s="604"/>
      <c r="P16" s="547"/>
    </row>
    <row r="17" spans="1:20" ht="15" x14ac:dyDescent="0.4">
      <c r="A17" s="234"/>
      <c r="B17" s="22" t="s">
        <v>150</v>
      </c>
      <c r="C17" s="23">
        <f>Input!$C$15</f>
        <v>1.115</v>
      </c>
      <c r="D17" s="55">
        <v>10</v>
      </c>
      <c r="E17" s="231">
        <f>'HH comp &amp; Health'!$C$25</f>
        <v>57872</v>
      </c>
      <c r="F17" s="236">
        <f>'HH comp &amp; Health'!$C$35</f>
        <v>4714055</v>
      </c>
      <c r="G17" s="55">
        <f>SUM(Input!$C$53:$C$54)</f>
        <v>4</v>
      </c>
      <c r="H17" s="250">
        <f>Input!$H$15</f>
        <v>50902</v>
      </c>
      <c r="I17" s="547">
        <f>IF(I$11&gt;0,$E17/(1+(1/(($C17-1)*I$11/$D17)))*$G17/$F17,0)</f>
        <v>0</v>
      </c>
      <c r="J17" s="547">
        <f t="shared" si="0"/>
        <v>0</v>
      </c>
      <c r="K17" s="604">
        <f t="shared" si="0"/>
        <v>8.240569299005001E-3</v>
      </c>
      <c r="L17" s="604">
        <f t="shared" si="0"/>
        <v>1.202466603640789E-3</v>
      </c>
      <c r="M17" s="604">
        <f t="shared" si="0"/>
        <v>2.8594371154895998E-4</v>
      </c>
      <c r="N17" s="604">
        <f t="shared" si="0"/>
        <v>2.8594371154895998E-4</v>
      </c>
      <c r="O17" s="604">
        <f t="shared" si="0"/>
        <v>9.568602359353841E-5</v>
      </c>
      <c r="P17" s="547">
        <f t="shared" si="0"/>
        <v>0</v>
      </c>
    </row>
    <row r="18" spans="1:20" ht="15" x14ac:dyDescent="0.4">
      <c r="A18" s="234"/>
      <c r="B18" s="22" t="s">
        <v>151</v>
      </c>
      <c r="C18" s="23">
        <f>Input!$C$16</f>
        <v>1.07</v>
      </c>
      <c r="D18" s="55">
        <v>10</v>
      </c>
      <c r="E18" s="231">
        <f>'HH comp &amp; Health'!$C$26</f>
        <v>70425</v>
      </c>
      <c r="F18" s="236">
        <f>'HH comp &amp; Health'!$C$35</f>
        <v>4714055</v>
      </c>
      <c r="G18" s="55">
        <f>SUM(Input!$C$53:$C$54)</f>
        <v>4</v>
      </c>
      <c r="H18" s="250">
        <f>Input!$H$16</f>
        <v>44075</v>
      </c>
      <c r="I18" s="547">
        <f>IF(I$11&gt;0,$E18/(1+(1/(($C18-1)*I$11/$D18)))*$G18/$F18,0)</f>
        <v>0</v>
      </c>
      <c r="J18" s="547">
        <f t="shared" si="0"/>
        <v>0</v>
      </c>
      <c r="K18" s="604">
        <f t="shared" si="0"/>
        <v>6.5330119181402375E-3</v>
      </c>
      <c r="L18" s="604">
        <f t="shared" si="0"/>
        <v>8.9931749139201211E-4</v>
      </c>
      <c r="M18" s="604">
        <f t="shared" si="0"/>
        <v>2.1229013399066068E-4</v>
      </c>
      <c r="N18" s="604">
        <f t="shared" si="0"/>
        <v>2.1229013399066068E-4</v>
      </c>
      <c r="O18" s="604">
        <f t="shared" si="0"/>
        <v>7.0931368483905663E-5</v>
      </c>
      <c r="P18" s="547">
        <f t="shared" si="0"/>
        <v>0</v>
      </c>
    </row>
    <row r="19" spans="1:20" ht="15" x14ac:dyDescent="0.4">
      <c r="A19" s="234"/>
      <c r="B19" s="97" t="s">
        <v>92</v>
      </c>
      <c r="C19" s="222">
        <f>Input!$C$17</f>
        <v>0.9</v>
      </c>
      <c r="D19" s="228">
        <v>10</v>
      </c>
      <c r="E19" s="217" t="s">
        <v>470</v>
      </c>
      <c r="F19" s="217">
        <f>'HH comp &amp; Health'!$C$35</f>
        <v>4714055</v>
      </c>
      <c r="G19" s="228">
        <f>SUM(Input!$C$53:$C$54)</f>
        <v>4</v>
      </c>
      <c r="H19" s="249">
        <f>Input!$H$17</f>
        <v>124</v>
      </c>
      <c r="I19" s="547">
        <f>IF(I$11&gt;0,$C$19*I$11/$D$19*$G$19,0)</f>
        <v>0</v>
      </c>
      <c r="J19" s="547">
        <f t="shared" ref="J19:P19" si="1">IF(J$11&gt;0,$C$19*J$11/$D$19*$G$19,0)</f>
        <v>0</v>
      </c>
      <c r="K19" s="604">
        <f t="shared" si="1"/>
        <v>6.3125766331252979</v>
      </c>
      <c r="L19" s="604">
        <f t="shared" si="1"/>
        <v>0.78579792113592917</v>
      </c>
      <c r="M19" s="604">
        <f t="shared" si="1"/>
        <v>0.18335284826505013</v>
      </c>
      <c r="N19" s="604">
        <f t="shared" si="1"/>
        <v>0.18335284826505013</v>
      </c>
      <c r="O19" s="604">
        <f t="shared" si="1"/>
        <v>6.1117616088350035E-2</v>
      </c>
      <c r="P19" s="547">
        <f t="shared" si="1"/>
        <v>0</v>
      </c>
      <c r="R19" s="151" t="s">
        <v>453</v>
      </c>
    </row>
    <row r="20" spans="1:20" x14ac:dyDescent="0.35">
      <c r="A20" s="234"/>
      <c r="B20" s="11"/>
      <c r="C20" s="261"/>
      <c r="D20" s="177"/>
      <c r="E20" s="102"/>
      <c r="F20" s="262"/>
      <c r="G20" s="636"/>
      <c r="H20" s="262"/>
      <c r="I20" s="2"/>
      <c r="J20" s="2"/>
      <c r="K20" s="2"/>
      <c r="L20" s="2"/>
      <c r="M20" s="2"/>
      <c r="N20" s="2"/>
      <c r="O20" s="2"/>
      <c r="P20" s="2"/>
      <c r="T20" s="151"/>
    </row>
    <row r="21" spans="1:20" ht="15" x14ac:dyDescent="0.4">
      <c r="A21" s="234"/>
      <c r="B21" s="11"/>
      <c r="C21" s="261"/>
      <c r="D21" s="177"/>
      <c r="E21" s="102"/>
      <c r="F21" s="262"/>
      <c r="G21" s="450" t="s">
        <v>587</v>
      </c>
      <c r="H21" s="450"/>
      <c r="I21" s="451">
        <f>I13*$H13</f>
        <v>0</v>
      </c>
      <c r="J21" s="451">
        <f t="shared" ref="J21:P21" si="2">J13*$H13</f>
        <v>0</v>
      </c>
      <c r="K21" s="452">
        <f t="shared" si="2"/>
        <v>51911.093743613797</v>
      </c>
      <c r="L21" s="452">
        <f t="shared" si="2"/>
        <v>7480.2764886046307</v>
      </c>
      <c r="M21" s="452">
        <f t="shared" si="2"/>
        <v>1775.9036434290026</v>
      </c>
      <c r="N21" s="452">
        <f t="shared" si="2"/>
        <v>1775.9036434290026</v>
      </c>
      <c r="O21" s="452">
        <f t="shared" si="2"/>
        <v>594.07460619990104</v>
      </c>
      <c r="P21" s="451">
        <f t="shared" si="2"/>
        <v>0</v>
      </c>
      <c r="T21" s="151"/>
    </row>
    <row r="22" spans="1:20" ht="15" x14ac:dyDescent="0.4">
      <c r="A22" s="234"/>
      <c r="B22" s="11"/>
      <c r="C22" s="261"/>
      <c r="D22" s="177"/>
      <c r="E22" s="102"/>
      <c r="F22" s="262"/>
      <c r="G22" s="453" t="s">
        <v>588</v>
      </c>
      <c r="H22" s="453"/>
      <c r="I22" s="238">
        <f>I15*$H15</f>
        <v>0</v>
      </c>
      <c r="J22" s="238">
        <f t="shared" ref="J22:P22" si="3">J15*$H15</f>
        <v>0</v>
      </c>
      <c r="K22" s="454">
        <f t="shared" si="3"/>
        <v>40307.953121155821</v>
      </c>
      <c r="L22" s="454">
        <f t="shared" si="3"/>
        <v>5808.2889858789094</v>
      </c>
      <c r="M22" s="454">
        <f t="shared" si="3"/>
        <v>1378.9545864814752</v>
      </c>
      <c r="N22" s="454">
        <f t="shared" si="3"/>
        <v>1378.9545864814752</v>
      </c>
      <c r="O22" s="454">
        <f t="shared" si="3"/>
        <v>461.28735979716453</v>
      </c>
      <c r="P22" s="238">
        <f t="shared" si="3"/>
        <v>0</v>
      </c>
      <c r="T22" s="151"/>
    </row>
    <row r="23" spans="1:20" ht="15" x14ac:dyDescent="0.4">
      <c r="A23" s="234"/>
      <c r="B23" s="11"/>
      <c r="C23" s="261"/>
      <c r="D23" s="177"/>
      <c r="E23" s="102"/>
      <c r="F23" s="262"/>
      <c r="G23" s="450" t="s">
        <v>589</v>
      </c>
      <c r="H23" s="450"/>
      <c r="I23" s="451">
        <f>I17*$H17+I18*$H18+I19*$H19</f>
        <v>0</v>
      </c>
      <c r="J23" s="451">
        <f t="shared" ref="J23:P23" si="4">J17*$H17+J18*$H18+J19*$H19</f>
        <v>0</v>
      </c>
      <c r="K23" s="452">
        <f t="shared" si="4"/>
        <v>1490.1634612575203</v>
      </c>
      <c r="L23" s="452">
        <f t="shared" si="4"/>
        <v>198.2843157124816</v>
      </c>
      <c r="M23" s="452">
        <f t="shared" si="4"/>
        <v>46.647547645769748</v>
      </c>
      <c r="N23" s="452">
        <f t="shared" si="4"/>
        <v>46.647547645769748</v>
      </c>
      <c r="O23" s="452">
        <f t="shared" si="4"/>
        <v>15.57549443384184</v>
      </c>
      <c r="P23" s="451">
        <f t="shared" si="4"/>
        <v>0</v>
      </c>
      <c r="T23" s="151"/>
    </row>
    <row r="24" spans="1:20" ht="15" x14ac:dyDescent="0.4">
      <c r="A24" s="234"/>
      <c r="B24" s="11"/>
      <c r="C24" s="261"/>
      <c r="D24" s="177"/>
      <c r="E24" s="102"/>
      <c r="F24" s="262"/>
      <c r="G24" s="455" t="s">
        <v>590</v>
      </c>
      <c r="H24" s="455"/>
      <c r="I24" s="456">
        <f>I23+I21</f>
        <v>0</v>
      </c>
      <c r="J24" s="456">
        <f t="shared" ref="J24:P24" si="5">J23+J21</f>
        <v>0</v>
      </c>
      <c r="K24" s="457">
        <f t="shared" si="5"/>
        <v>53401.257204871319</v>
      </c>
      <c r="L24" s="457">
        <f t="shared" si="5"/>
        <v>7678.5608043171123</v>
      </c>
      <c r="M24" s="457">
        <f t="shared" si="5"/>
        <v>1822.5511910747723</v>
      </c>
      <c r="N24" s="457">
        <f t="shared" si="5"/>
        <v>1822.5511910747723</v>
      </c>
      <c r="O24" s="457">
        <f t="shared" si="5"/>
        <v>609.65010063374291</v>
      </c>
      <c r="P24" s="456">
        <f t="shared" si="5"/>
        <v>0</v>
      </c>
      <c r="T24" s="151"/>
    </row>
    <row r="25" spans="1:20" x14ac:dyDescent="0.35">
      <c r="A25" s="234"/>
      <c r="B25" s="11"/>
      <c r="C25" s="261"/>
      <c r="D25" s="177"/>
      <c r="E25" s="102"/>
      <c r="F25" s="262"/>
      <c r="G25" s="262"/>
      <c r="H25" s="262"/>
      <c r="I25" s="262"/>
      <c r="J25" s="262"/>
      <c r="K25" s="262"/>
      <c r="L25" s="262"/>
      <c r="M25" s="262"/>
      <c r="N25" s="262"/>
      <c r="O25" s="262"/>
      <c r="P25" s="262"/>
      <c r="Q25" s="262"/>
      <c r="R25" s="262"/>
      <c r="S25" s="262"/>
      <c r="T25" s="151"/>
    </row>
    <row r="26" spans="1:20" x14ac:dyDescent="0.35">
      <c r="A26" s="234"/>
      <c r="B26" s="446" t="s">
        <v>466</v>
      </c>
      <c r="C26" s="539"/>
      <c r="D26" s="540"/>
      <c r="E26" s="540"/>
      <c r="F26" s="540"/>
      <c r="G26" s="540"/>
      <c r="H26" s="548"/>
      <c r="I26" s="384"/>
      <c r="J26" s="384"/>
      <c r="K26" s="599" t="s">
        <v>455</v>
      </c>
      <c r="L26" s="599" t="s">
        <v>457</v>
      </c>
      <c r="M26" s="599" t="s">
        <v>458</v>
      </c>
      <c r="N26" s="599" t="s">
        <v>461</v>
      </c>
      <c r="O26" s="599" t="s">
        <v>301</v>
      </c>
      <c r="P26" s="384"/>
      <c r="Q26" s="262"/>
      <c r="R26" s="262"/>
      <c r="S26" s="262"/>
      <c r="T26" s="151"/>
    </row>
    <row r="27" spans="1:20" x14ac:dyDescent="0.35">
      <c r="A27" s="234"/>
      <c r="B27" s="477" t="s">
        <v>13</v>
      </c>
      <c r="C27" s="246" t="s">
        <v>59</v>
      </c>
      <c r="D27" s="14" t="s">
        <v>463</v>
      </c>
      <c r="E27" s="14" t="s">
        <v>467</v>
      </c>
      <c r="F27" s="14" t="s">
        <v>468</v>
      </c>
      <c r="G27" s="247" t="s">
        <v>469</v>
      </c>
      <c r="H27" s="247" t="s">
        <v>476</v>
      </c>
      <c r="I27" s="541" t="s">
        <v>14</v>
      </c>
      <c r="J27" s="541" t="s">
        <v>15</v>
      </c>
      <c r="K27" s="541" t="s">
        <v>454</v>
      </c>
      <c r="L27" s="541" t="s">
        <v>456</v>
      </c>
      <c r="M27" s="541" t="s">
        <v>459</v>
      </c>
      <c r="N27" s="541" t="s">
        <v>460</v>
      </c>
      <c r="O27" s="541" t="s">
        <v>462</v>
      </c>
      <c r="P27" s="541" t="s">
        <v>17</v>
      </c>
      <c r="T27" s="151"/>
    </row>
    <row r="28" spans="1:20" ht="15.5" x14ac:dyDescent="0.4">
      <c r="B28" s="260" t="s">
        <v>465</v>
      </c>
      <c r="C28" s="23"/>
      <c r="D28" s="227"/>
      <c r="E28" s="233"/>
      <c r="F28" s="227"/>
      <c r="G28" s="225"/>
      <c r="H28" s="225"/>
      <c r="I28" s="545">
        <f>Input!$C$41</f>
        <v>0</v>
      </c>
      <c r="J28" s="546">
        <f>Input!$C$42</f>
        <v>2.875</v>
      </c>
      <c r="K28" s="545">
        <f>Input!$C$43</f>
        <v>0</v>
      </c>
      <c r="L28" s="545">
        <f>Input!$C$44</f>
        <v>0</v>
      </c>
      <c r="M28" s="545">
        <f>Input!$C$45</f>
        <v>0</v>
      </c>
      <c r="N28" s="545">
        <f>Input!$C$46</f>
        <v>0</v>
      </c>
      <c r="O28" s="545">
        <f>Input!$C$47</f>
        <v>0</v>
      </c>
      <c r="P28" s="546">
        <f>Input!$C$48</f>
        <v>6.6210750762379211</v>
      </c>
    </row>
    <row r="29" spans="1:20" x14ac:dyDescent="0.35">
      <c r="B29" s="94" t="s">
        <v>5</v>
      </c>
      <c r="C29" s="23"/>
      <c r="D29" s="225"/>
      <c r="E29" s="232"/>
      <c r="F29" s="225"/>
      <c r="G29" s="226"/>
      <c r="H29" s="226"/>
      <c r="I29" s="2"/>
      <c r="J29" s="2"/>
      <c r="K29" s="2"/>
      <c r="L29" s="2"/>
      <c r="M29" s="2"/>
      <c r="N29" s="2"/>
      <c r="O29" s="2"/>
      <c r="P29" s="2"/>
    </row>
    <row r="30" spans="1:20" ht="15" x14ac:dyDescent="0.4">
      <c r="B30" s="95" t="s">
        <v>152</v>
      </c>
      <c r="C30" s="23">
        <f>Input!$C$20</f>
        <v>1.097</v>
      </c>
      <c r="D30" s="55">
        <v>10</v>
      </c>
      <c r="E30" s="231">
        <f>E13</f>
        <v>29690</v>
      </c>
      <c r="F30" s="237">
        <f>F13</f>
        <v>2790940</v>
      </c>
      <c r="G30" s="55">
        <f>G13</f>
        <v>2</v>
      </c>
      <c r="H30" s="250">
        <f>Input!$H$20</f>
        <v>15691757</v>
      </c>
      <c r="I30" s="2">
        <f>IF(I$28&gt;0,$E30/(1+(1/(($C30-1)*I$28/$D30)))*$G30/$F30,0)</f>
        <v>0</v>
      </c>
      <c r="J30" s="604">
        <f t="shared" ref="J30:P37" si="6">IF(J$28&gt;0,$E30/(1+(1/(($C30-1)*J$28/$D30)))*$G30/$F30,0)</f>
        <v>5.7723637646092435E-4</v>
      </c>
      <c r="K30" s="2">
        <f t="shared" si="6"/>
        <v>0</v>
      </c>
      <c r="L30" s="2">
        <f t="shared" si="6"/>
        <v>0</v>
      </c>
      <c r="M30" s="2">
        <f t="shared" si="6"/>
        <v>0</v>
      </c>
      <c r="N30" s="2">
        <f t="shared" si="6"/>
        <v>0</v>
      </c>
      <c r="O30" s="2">
        <f t="shared" si="6"/>
        <v>0</v>
      </c>
      <c r="P30" s="604">
        <f t="shared" si="6"/>
        <v>1.2839754391849184E-3</v>
      </c>
    </row>
    <row r="31" spans="1:20" x14ac:dyDescent="0.35">
      <c r="B31" s="96" t="s">
        <v>6</v>
      </c>
      <c r="C31" s="23"/>
      <c r="D31" s="225"/>
      <c r="E31" s="223"/>
      <c r="F31" s="225"/>
      <c r="G31" s="225"/>
      <c r="H31" s="225"/>
      <c r="I31" s="2"/>
      <c r="J31" s="604"/>
      <c r="K31" s="2"/>
      <c r="L31" s="2"/>
      <c r="M31" s="2"/>
      <c r="N31" s="2"/>
      <c r="O31" s="2"/>
      <c r="P31" s="604"/>
    </row>
    <row r="32" spans="1:20" ht="15" x14ac:dyDescent="0.4">
      <c r="B32" s="95" t="s">
        <v>153</v>
      </c>
      <c r="C32" s="23">
        <f>Input!$C$22</f>
        <v>1.097</v>
      </c>
      <c r="D32" s="55">
        <v>10</v>
      </c>
      <c r="E32" s="231">
        <f>E15</f>
        <v>395580</v>
      </c>
      <c r="F32" s="237">
        <f>F15</f>
        <v>2790940</v>
      </c>
      <c r="G32" s="55">
        <f>G15</f>
        <v>2</v>
      </c>
      <c r="H32" s="250">
        <f>Input!$H$22</f>
        <v>914488</v>
      </c>
      <c r="I32" s="2">
        <f>IF(I$28&gt;0,$E32/(1+(1/(($C32-1)*I$28/$D32)))*$G32/$F32,0)</f>
        <v>0</v>
      </c>
      <c r="J32" s="604">
        <f t="shared" si="6"/>
        <v>7.6909116133517157E-3</v>
      </c>
      <c r="K32" s="2">
        <f t="shared" si="6"/>
        <v>0</v>
      </c>
      <c r="L32" s="2">
        <f t="shared" si="6"/>
        <v>0</v>
      </c>
      <c r="M32" s="2">
        <f t="shared" si="6"/>
        <v>0</v>
      </c>
      <c r="N32" s="2">
        <f t="shared" si="6"/>
        <v>0</v>
      </c>
      <c r="O32" s="2">
        <f t="shared" si="6"/>
        <v>0</v>
      </c>
      <c r="P32" s="604">
        <f t="shared" si="6"/>
        <v>1.7107275319392726E-2</v>
      </c>
    </row>
    <row r="33" spans="1:18" x14ac:dyDescent="0.35">
      <c r="B33" s="94" t="s">
        <v>7</v>
      </c>
      <c r="C33" s="23"/>
      <c r="D33" s="225"/>
      <c r="E33" s="223"/>
      <c r="F33" s="225"/>
      <c r="G33" s="225"/>
      <c r="H33" s="225"/>
      <c r="I33" s="2"/>
      <c r="J33" s="604"/>
      <c r="K33" s="2"/>
      <c r="L33" s="2"/>
      <c r="M33" s="2"/>
      <c r="N33" s="2"/>
      <c r="O33" s="2"/>
      <c r="P33" s="604"/>
    </row>
    <row r="34" spans="1:18" ht="15" x14ac:dyDescent="0.4">
      <c r="B34" s="95" t="s">
        <v>154</v>
      </c>
      <c r="C34" s="23">
        <f>Input!$C$24</f>
        <v>1.0469999999999999</v>
      </c>
      <c r="D34" s="55">
        <v>10</v>
      </c>
      <c r="E34" s="231">
        <f t="shared" ref="E34:G35" si="7">E17</f>
        <v>57872</v>
      </c>
      <c r="F34" s="237">
        <f t="shared" si="7"/>
        <v>4714055</v>
      </c>
      <c r="G34" s="55">
        <f t="shared" si="7"/>
        <v>4</v>
      </c>
      <c r="H34" s="250">
        <f>Input!$H$24</f>
        <v>50902</v>
      </c>
      <c r="I34" s="2">
        <f>IF(I$28&gt;0,$E34/(1+(1/(($C34-1)*I$28/$D34)))*$G34/$F34,0)</f>
        <v>0</v>
      </c>
      <c r="J34" s="604">
        <f t="shared" si="6"/>
        <v>6.5469712698407775E-4</v>
      </c>
      <c r="K34" s="2">
        <f t="shared" si="6"/>
        <v>0</v>
      </c>
      <c r="L34" s="2">
        <f t="shared" si="6"/>
        <v>0</v>
      </c>
      <c r="M34" s="2">
        <f t="shared" si="6"/>
        <v>0</v>
      </c>
      <c r="N34" s="2">
        <f t="shared" si="6"/>
        <v>0</v>
      </c>
      <c r="O34" s="2">
        <f t="shared" si="6"/>
        <v>0</v>
      </c>
      <c r="P34" s="604">
        <f t="shared" si="6"/>
        <v>1.4820108939244642E-3</v>
      </c>
    </row>
    <row r="35" spans="1:18" ht="15" x14ac:dyDescent="0.4">
      <c r="B35" s="95" t="s">
        <v>155</v>
      </c>
      <c r="C35" s="23">
        <f>Input!$C$25</f>
        <v>1.1299999999999999</v>
      </c>
      <c r="D35" s="55">
        <v>10</v>
      </c>
      <c r="E35" s="231">
        <f t="shared" si="7"/>
        <v>70425</v>
      </c>
      <c r="F35" s="237">
        <f t="shared" si="7"/>
        <v>4714055</v>
      </c>
      <c r="G35" s="55">
        <f t="shared" si="7"/>
        <v>4</v>
      </c>
      <c r="H35" s="250">
        <f>Input!$H$25</f>
        <v>44075</v>
      </c>
      <c r="I35" s="2">
        <f>IF(I$28&gt;0,$E35/(1+(1/(($C35-1)*I$28/$D35)))*$G35/$F35,0)</f>
        <v>0</v>
      </c>
      <c r="J35" s="604">
        <f t="shared" si="6"/>
        <v>2.1529682509607794E-3</v>
      </c>
      <c r="K35" s="2">
        <f t="shared" si="6"/>
        <v>0</v>
      </c>
      <c r="L35" s="2">
        <f t="shared" si="6"/>
        <v>0</v>
      </c>
      <c r="M35" s="2">
        <f t="shared" si="6"/>
        <v>0</v>
      </c>
      <c r="N35" s="2">
        <f t="shared" si="6"/>
        <v>0</v>
      </c>
      <c r="O35" s="2">
        <f t="shared" si="6"/>
        <v>0</v>
      </c>
      <c r="P35" s="604">
        <f t="shared" si="6"/>
        <v>4.7359232864198145E-3</v>
      </c>
    </row>
    <row r="36" spans="1:18" ht="15" x14ac:dyDescent="0.4">
      <c r="A36" s="234"/>
      <c r="B36" s="22" t="s">
        <v>174</v>
      </c>
      <c r="C36" s="23">
        <f>Input!$C$26</f>
        <v>1.1819999999999999</v>
      </c>
      <c r="D36" s="55">
        <v>10</v>
      </c>
      <c r="E36" s="231">
        <f>'HH comp &amp; Health'!$C$27</f>
        <v>6485</v>
      </c>
      <c r="F36" s="237">
        <f>'HH comp &amp; Health'!$C$38</f>
        <v>1177070</v>
      </c>
      <c r="G36" s="55">
        <f>Input!$C$54</f>
        <v>2</v>
      </c>
      <c r="H36" s="250">
        <f>Input!$H$26</f>
        <v>2529</v>
      </c>
      <c r="I36" s="2">
        <f>IF(I$28&gt;0,$E36/(1+(1/(($C36-1)*I$28/$D36)))*$G36/$F36,0)</f>
        <v>0</v>
      </c>
      <c r="J36" s="604">
        <f t="shared" si="6"/>
        <v>5.4789461767780121E-4</v>
      </c>
      <c r="K36" s="2">
        <f t="shared" si="6"/>
        <v>0</v>
      </c>
      <c r="L36" s="2">
        <f t="shared" si="6"/>
        <v>0</v>
      </c>
      <c r="M36" s="2">
        <f t="shared" si="6"/>
        <v>0</v>
      </c>
      <c r="N36" s="2">
        <f t="shared" si="6"/>
        <v>0</v>
      </c>
      <c r="O36" s="2">
        <f t="shared" si="6"/>
        <v>0</v>
      </c>
      <c r="P36" s="604">
        <f t="shared" si="6"/>
        <v>1.1850163495278191E-3</v>
      </c>
    </row>
    <row r="37" spans="1:18" ht="15" x14ac:dyDescent="0.4">
      <c r="A37" s="234"/>
      <c r="B37" s="97" t="s">
        <v>156</v>
      </c>
      <c r="C37" s="222">
        <f>Input!$C$27</f>
        <v>1.05</v>
      </c>
      <c r="D37" s="228">
        <v>4</v>
      </c>
      <c r="E37" s="217">
        <f>'HH comp &amp; Health'!$C$29</f>
        <v>152169</v>
      </c>
      <c r="F37" s="217">
        <f>'HH comp &amp; Health'!$C$38</f>
        <v>1177070</v>
      </c>
      <c r="G37" s="228">
        <f>Input!$C$54</f>
        <v>2</v>
      </c>
      <c r="H37" s="249">
        <f>Input!$H$27</f>
        <v>178</v>
      </c>
      <c r="I37" s="2">
        <f>IF(I$28&gt;0,$E37/(1+(1/(($C37-1)*I$28/$D37)))*$G37/$F37,0)</f>
        <v>0</v>
      </c>
      <c r="J37" s="604">
        <f t="shared" si="6"/>
        <v>8.9694992708907201E-3</v>
      </c>
      <c r="K37" s="547">
        <f t="shared" si="6"/>
        <v>0</v>
      </c>
      <c r="L37" s="2">
        <f t="shared" si="6"/>
        <v>0</v>
      </c>
      <c r="M37" s="2">
        <f t="shared" si="6"/>
        <v>0</v>
      </c>
      <c r="N37" s="2">
        <f t="shared" si="6"/>
        <v>0</v>
      </c>
      <c r="O37" s="547">
        <f t="shared" si="6"/>
        <v>0</v>
      </c>
      <c r="P37" s="604">
        <f t="shared" si="6"/>
        <v>1.9763271374265597E-2</v>
      </c>
    </row>
    <row r="39" spans="1:18" ht="15" x14ac:dyDescent="0.4">
      <c r="F39" s="458" t="s">
        <v>471</v>
      </c>
      <c r="G39" s="257" t="s">
        <v>591</v>
      </c>
      <c r="H39" s="459"/>
      <c r="I39" s="451">
        <f>I30*$H30</f>
        <v>0</v>
      </c>
      <c r="J39" s="460">
        <f t="shared" ref="J39:P39" si="8">J30*$H30</f>
        <v>9057.8529509853452</v>
      </c>
      <c r="K39" s="461">
        <f t="shared" si="8"/>
        <v>0</v>
      </c>
      <c r="L39" s="461">
        <f t="shared" si="8"/>
        <v>0</v>
      </c>
      <c r="M39" s="461">
        <f t="shared" si="8"/>
        <v>0</v>
      </c>
      <c r="N39" s="461">
        <f t="shared" si="8"/>
        <v>0</v>
      </c>
      <c r="O39" s="461">
        <f t="shared" si="8"/>
        <v>0</v>
      </c>
      <c r="P39" s="460">
        <f t="shared" si="8"/>
        <v>20147.830585658019</v>
      </c>
    </row>
    <row r="40" spans="1:18" ht="15" x14ac:dyDescent="0.4">
      <c r="G40" s="462" t="s">
        <v>592</v>
      </c>
      <c r="H40" s="463"/>
      <c r="I40" s="238">
        <f t="shared" ref="I40:P40" si="9">I32*$H3</f>
        <v>0</v>
      </c>
      <c r="J40" s="464">
        <f t="shared" si="9"/>
        <v>0</v>
      </c>
      <c r="K40" s="465">
        <f t="shared" si="9"/>
        <v>0</v>
      </c>
      <c r="L40" s="465">
        <f t="shared" si="9"/>
        <v>0</v>
      </c>
      <c r="M40" s="465">
        <f t="shared" si="9"/>
        <v>0</v>
      </c>
      <c r="N40" s="465">
        <f t="shared" si="9"/>
        <v>0</v>
      </c>
      <c r="O40" s="465">
        <f t="shared" si="9"/>
        <v>0</v>
      </c>
      <c r="P40" s="464">
        <f t="shared" si="9"/>
        <v>0</v>
      </c>
    </row>
    <row r="41" spans="1:18" ht="15" x14ac:dyDescent="0.4">
      <c r="G41" s="257" t="s">
        <v>593</v>
      </c>
      <c r="H41" s="459"/>
      <c r="I41" s="451">
        <f>I34*$H34+I35*$H35+I37*$H37</f>
        <v>0</v>
      </c>
      <c r="J41" s="460">
        <f t="shared" ref="J41:P41" si="10">J34*$H34+J35*$H35+J37*$H37</f>
        <v>129.81403968905843</v>
      </c>
      <c r="K41" s="461">
        <f t="shared" si="10"/>
        <v>0</v>
      </c>
      <c r="L41" s="461">
        <f t="shared" si="10"/>
        <v>0</v>
      </c>
      <c r="M41" s="461">
        <f t="shared" si="10"/>
        <v>0</v>
      </c>
      <c r="N41" s="461">
        <f t="shared" si="10"/>
        <v>0</v>
      </c>
      <c r="O41" s="461">
        <f t="shared" si="10"/>
        <v>0</v>
      </c>
      <c r="P41" s="460">
        <f t="shared" si="10"/>
        <v>287.69099967611567</v>
      </c>
    </row>
    <row r="42" spans="1:18" ht="15" x14ac:dyDescent="0.4">
      <c r="G42" s="466" t="s">
        <v>594</v>
      </c>
      <c r="H42" s="467"/>
      <c r="I42" s="456">
        <f>I41+I39</f>
        <v>0</v>
      </c>
      <c r="J42" s="468">
        <f t="shared" ref="J42" si="11">J41+J39</f>
        <v>9187.6669906744028</v>
      </c>
      <c r="K42" s="469">
        <f t="shared" ref="K42" si="12">K41+K39</f>
        <v>0</v>
      </c>
      <c r="L42" s="469">
        <f t="shared" ref="L42" si="13">L41+L39</f>
        <v>0</v>
      </c>
      <c r="M42" s="469">
        <f t="shared" ref="M42" si="14">M41+M39</f>
        <v>0</v>
      </c>
      <c r="N42" s="469">
        <f t="shared" ref="N42" si="15">N41+N39</f>
        <v>0</v>
      </c>
      <c r="O42" s="469">
        <f t="shared" ref="O42" si="16">O41+O39</f>
        <v>0</v>
      </c>
      <c r="P42" s="468">
        <f t="shared" ref="P42" si="17">P41+P39</f>
        <v>20435.521585334136</v>
      </c>
      <c r="R42" s="605"/>
    </row>
    <row r="45" spans="1:18" ht="15.5" x14ac:dyDescent="0.35">
      <c r="A45" s="241" t="s">
        <v>474</v>
      </c>
      <c r="B45" s="242"/>
    </row>
    <row r="46" spans="1:18" x14ac:dyDescent="0.35">
      <c r="A46" s="220"/>
    </row>
    <row r="47" spans="1:18" x14ac:dyDescent="0.35">
      <c r="B47" s="446" t="s">
        <v>466</v>
      </c>
      <c r="C47" s="539"/>
      <c r="D47" s="540"/>
      <c r="E47" s="540"/>
      <c r="F47" s="540"/>
      <c r="G47" s="540"/>
      <c r="H47" s="548"/>
      <c r="I47" s="384"/>
      <c r="J47" s="384"/>
      <c r="K47" s="599" t="s">
        <v>455</v>
      </c>
      <c r="L47" s="599" t="s">
        <v>457</v>
      </c>
      <c r="M47" s="599" t="s">
        <v>458</v>
      </c>
      <c r="N47" s="599" t="s">
        <v>461</v>
      </c>
      <c r="O47" s="599" t="s">
        <v>301</v>
      </c>
      <c r="P47" s="384"/>
    </row>
    <row r="48" spans="1:18" x14ac:dyDescent="0.35">
      <c r="B48" s="477" t="s">
        <v>13</v>
      </c>
      <c r="C48" s="243" t="s">
        <v>59</v>
      </c>
      <c r="D48" s="14" t="s">
        <v>463</v>
      </c>
      <c r="E48" s="14" t="s">
        <v>467</v>
      </c>
      <c r="F48" s="14" t="s">
        <v>468</v>
      </c>
      <c r="G48" s="243" t="s">
        <v>469</v>
      </c>
      <c r="H48" s="243" t="s">
        <v>476</v>
      </c>
      <c r="I48" s="541" t="s">
        <v>14</v>
      </c>
      <c r="J48" s="541" t="s">
        <v>15</v>
      </c>
      <c r="K48" s="541" t="s">
        <v>454</v>
      </c>
      <c r="L48" s="541" t="s">
        <v>456</v>
      </c>
      <c r="M48" s="541" t="s">
        <v>459</v>
      </c>
      <c r="N48" s="541" t="s">
        <v>460</v>
      </c>
      <c r="O48" s="541" t="s">
        <v>462</v>
      </c>
      <c r="P48" s="541" t="s">
        <v>17</v>
      </c>
    </row>
    <row r="49" spans="1:17" ht="15.5" x14ac:dyDescent="0.4">
      <c r="B49" s="244" t="s">
        <v>464</v>
      </c>
      <c r="C49" s="16"/>
      <c r="D49" s="225"/>
      <c r="E49" s="223"/>
      <c r="F49" s="225"/>
      <c r="G49" s="225"/>
      <c r="H49" s="225"/>
      <c r="I49" s="542">
        <f>Input!$D$32</f>
        <v>0</v>
      </c>
      <c r="J49" s="542">
        <f>Input!$D$33</f>
        <v>0</v>
      </c>
      <c r="K49" s="542">
        <f>Input!$D$34</f>
        <v>17.534935092014717</v>
      </c>
      <c r="L49" s="544">
        <f>Input!$D$35</f>
        <v>2.1827720031553586</v>
      </c>
      <c r="M49" s="544">
        <f>Input!$D$36</f>
        <v>0.50931346740291705</v>
      </c>
      <c r="N49" s="544">
        <f>Input!$D$37</f>
        <v>0.50931346740291705</v>
      </c>
      <c r="O49" s="544">
        <f>Input!$D$38</f>
        <v>0.16977115580097232</v>
      </c>
      <c r="P49" s="542">
        <f>Input!$D$39</f>
        <v>0</v>
      </c>
    </row>
    <row r="50" spans="1:17" x14ac:dyDescent="0.35">
      <c r="B50" s="18" t="s">
        <v>5</v>
      </c>
      <c r="C50" s="19"/>
      <c r="D50" s="226"/>
      <c r="E50" s="224"/>
      <c r="F50" s="226"/>
      <c r="G50" s="226"/>
      <c r="H50" s="226"/>
      <c r="I50" s="2"/>
      <c r="J50" s="2"/>
      <c r="K50" s="2"/>
      <c r="L50" s="2"/>
      <c r="M50" s="2"/>
      <c r="N50" s="2"/>
      <c r="O50" s="2"/>
      <c r="P50" s="2"/>
    </row>
    <row r="51" spans="1:17" ht="15" x14ac:dyDescent="0.4">
      <c r="A51" s="234"/>
      <c r="B51" s="22" t="s">
        <v>148</v>
      </c>
      <c r="C51" s="23">
        <f>Input!$D$11</f>
        <v>1.105</v>
      </c>
      <c r="D51" s="55">
        <v>10</v>
      </c>
      <c r="E51" s="231">
        <f>'HH comp &amp; Health'!$C$21</f>
        <v>29690</v>
      </c>
      <c r="F51" s="236">
        <f>'HH comp &amp; Health'!$C$37</f>
        <v>2790940</v>
      </c>
      <c r="G51" s="55">
        <f>Input!$D$53</f>
        <v>2</v>
      </c>
      <c r="H51" s="250">
        <f>Input!$I$11</f>
        <v>15691757</v>
      </c>
      <c r="I51" s="2">
        <f>IF(I$49&gt;0,$E51/(1+(1/(($C51-1)*I$49/$D51)))*$G51/$F51,0)</f>
        <v>0</v>
      </c>
      <c r="J51" s="2">
        <f t="shared" ref="J51:P51" si="18">IF(J$49&gt;0,$E51/(1+(1/(($C51-1)*J$49/$D51)))*$G51/$F51,0)</f>
        <v>0</v>
      </c>
      <c r="K51" s="604">
        <f t="shared" si="18"/>
        <v>3.3081759897004392E-3</v>
      </c>
      <c r="L51" s="604">
        <f t="shared" si="18"/>
        <v>4.7670101497267837E-4</v>
      </c>
      <c r="M51" s="604">
        <f t="shared" si="18"/>
        <v>1.1317430185982377E-4</v>
      </c>
      <c r="N51" s="604">
        <f t="shared" si="18"/>
        <v>1.1317430185982377E-4</v>
      </c>
      <c r="O51" s="604">
        <f t="shared" si="18"/>
        <v>3.7859024085059499E-5</v>
      </c>
      <c r="P51" s="2">
        <f t="shared" si="18"/>
        <v>0</v>
      </c>
    </row>
    <row r="52" spans="1:17" x14ac:dyDescent="0.35">
      <c r="A52" s="235"/>
      <c r="B52" s="25" t="s">
        <v>6</v>
      </c>
      <c r="C52" s="23"/>
      <c r="D52" s="225"/>
      <c r="E52" s="232"/>
      <c r="F52" s="236"/>
      <c r="G52" s="225"/>
      <c r="H52" s="225"/>
      <c r="I52" s="2"/>
      <c r="J52" s="2"/>
      <c r="K52" s="604"/>
      <c r="L52" s="604"/>
      <c r="M52" s="604"/>
      <c r="N52" s="604"/>
      <c r="O52" s="604"/>
      <c r="P52" s="2"/>
    </row>
    <row r="53" spans="1:17" ht="15" x14ac:dyDescent="0.4">
      <c r="A53" s="234"/>
      <c r="B53" s="22" t="s">
        <v>149</v>
      </c>
      <c r="C53" s="23">
        <f>Input!$D$13</f>
        <v>1.105</v>
      </c>
      <c r="D53" s="55">
        <v>10</v>
      </c>
      <c r="E53" s="231">
        <f>'HH comp &amp; Health'!$C$23</f>
        <v>395580</v>
      </c>
      <c r="F53" s="236">
        <f>'HH comp &amp; Health'!$C$37</f>
        <v>2790940</v>
      </c>
      <c r="G53" s="55">
        <f>Input!$D$53</f>
        <v>2</v>
      </c>
      <c r="H53" s="250">
        <f>Input!$I$13</f>
        <v>914488</v>
      </c>
      <c r="I53" s="2">
        <f>IF(I$49&gt;0,$E53/(1+(1/(($C53-1)*I$49/$D53)))*$G53/$F53,0)</f>
        <v>0</v>
      </c>
      <c r="J53" s="2">
        <f t="shared" ref="J53:P53" si="19">IF(J$49&gt;0,$E53/(1+(1/(($C53-1)*J$49/$D53)))*$G53/$F53,0)</f>
        <v>0</v>
      </c>
      <c r="K53" s="604">
        <f t="shared" si="19"/>
        <v>4.4077071674156275E-2</v>
      </c>
      <c r="L53" s="604">
        <f t="shared" si="19"/>
        <v>6.3514108286592159E-3</v>
      </c>
      <c r="M53" s="604">
        <f t="shared" si="19"/>
        <v>1.5078979565412288E-3</v>
      </c>
      <c r="N53" s="604">
        <f t="shared" si="19"/>
        <v>1.5078979565412288E-3</v>
      </c>
      <c r="O53" s="604">
        <f t="shared" si="19"/>
        <v>5.0442144653310326E-4</v>
      </c>
      <c r="P53" s="2">
        <f t="shared" si="19"/>
        <v>0</v>
      </c>
    </row>
    <row r="54" spans="1:17" x14ac:dyDescent="0.35">
      <c r="A54" s="235"/>
      <c r="B54" s="18" t="s">
        <v>7</v>
      </c>
      <c r="C54" s="23"/>
      <c r="D54" s="225"/>
      <c r="E54" s="232"/>
      <c r="F54" s="225"/>
      <c r="G54" s="225"/>
      <c r="H54" s="225"/>
      <c r="I54" s="2"/>
      <c r="J54" s="2"/>
      <c r="K54" s="604"/>
      <c r="L54" s="604"/>
      <c r="M54" s="604"/>
      <c r="N54" s="604"/>
      <c r="O54" s="604"/>
      <c r="P54" s="2"/>
    </row>
    <row r="55" spans="1:17" ht="15" x14ac:dyDescent="0.4">
      <c r="A55" s="234"/>
      <c r="B55" s="22" t="s">
        <v>150</v>
      </c>
      <c r="C55" s="23">
        <f>Input!$D$15</f>
        <v>1.115</v>
      </c>
      <c r="D55" s="55">
        <v>10</v>
      </c>
      <c r="E55" s="231">
        <f>'HH comp &amp; Health'!$C$25</f>
        <v>57872</v>
      </c>
      <c r="F55" s="236">
        <f>'HH comp &amp; Health'!$C$35</f>
        <v>4714055</v>
      </c>
      <c r="G55" s="55">
        <f>SUM(Input!$D$53:$D$54)</f>
        <v>4</v>
      </c>
      <c r="H55" s="250">
        <f>Input!$I$15</f>
        <v>50902</v>
      </c>
      <c r="I55" s="2">
        <f>IF(I$49&gt;0,$E55/(1+(1/(($C55-1)*I$49/$D55)))*$G55/$F55,0)</f>
        <v>0</v>
      </c>
      <c r="J55" s="2">
        <f t="shared" ref="J55:P56" si="20">IF(J$49&gt;0,$E55/(1+(1/(($C55-1)*J$49/$D55)))*$G55/$F55,0)</f>
        <v>0</v>
      </c>
      <c r="K55" s="604">
        <f t="shared" si="20"/>
        <v>8.240569299005001E-3</v>
      </c>
      <c r="L55" s="604">
        <f t="shared" si="20"/>
        <v>1.202466603640789E-3</v>
      </c>
      <c r="M55" s="604">
        <f t="shared" si="20"/>
        <v>2.8594371154895998E-4</v>
      </c>
      <c r="N55" s="604">
        <f t="shared" si="20"/>
        <v>2.8594371154895998E-4</v>
      </c>
      <c r="O55" s="604">
        <f t="shared" si="20"/>
        <v>9.568602359353841E-5</v>
      </c>
      <c r="P55" s="2">
        <f t="shared" si="20"/>
        <v>0</v>
      </c>
    </row>
    <row r="56" spans="1:17" ht="15" x14ac:dyDescent="0.4">
      <c r="A56" s="234"/>
      <c r="B56" s="22" t="s">
        <v>151</v>
      </c>
      <c r="C56" s="23">
        <f>Input!$D$16</f>
        <v>1.07</v>
      </c>
      <c r="D56" s="55">
        <v>10</v>
      </c>
      <c r="E56" s="231">
        <f>'HH comp &amp; Health'!$C$26</f>
        <v>70425</v>
      </c>
      <c r="F56" s="236">
        <f>'HH comp &amp; Health'!$C$35</f>
        <v>4714055</v>
      </c>
      <c r="G56" s="55">
        <f>SUM(Input!$D$53:$D$54)</f>
        <v>4</v>
      </c>
      <c r="H56" s="250">
        <f>Input!$I$16</f>
        <v>44075</v>
      </c>
      <c r="I56" s="2">
        <f>IF(I$49&gt;0,$E56/(1+(1/(($C56-1)*I$49/$D56)))*$G56/$F56,0)</f>
        <v>0</v>
      </c>
      <c r="J56" s="2">
        <f t="shared" si="20"/>
        <v>0</v>
      </c>
      <c r="K56" s="604">
        <f t="shared" si="20"/>
        <v>6.5330119181402375E-3</v>
      </c>
      <c r="L56" s="604">
        <f t="shared" si="20"/>
        <v>8.9931749139201211E-4</v>
      </c>
      <c r="M56" s="604">
        <f t="shared" si="20"/>
        <v>2.1229013399066068E-4</v>
      </c>
      <c r="N56" s="604">
        <f t="shared" si="20"/>
        <v>2.1229013399066068E-4</v>
      </c>
      <c r="O56" s="604">
        <f t="shared" si="20"/>
        <v>7.0931368483905663E-5</v>
      </c>
      <c r="P56" s="2">
        <f t="shared" si="20"/>
        <v>0</v>
      </c>
    </row>
    <row r="57" spans="1:17" ht="15" x14ac:dyDescent="0.4">
      <c r="A57" s="234"/>
      <c r="B57" s="97" t="s">
        <v>92</v>
      </c>
      <c r="C57" s="222">
        <f>Input!$D$17</f>
        <v>0.9</v>
      </c>
      <c r="D57" s="228">
        <v>10</v>
      </c>
      <c r="E57" s="217" t="s">
        <v>470</v>
      </c>
      <c r="F57" s="217">
        <f>'HH comp &amp; Health'!$C$35</f>
        <v>4714055</v>
      </c>
      <c r="G57" s="228">
        <f>SUM(Input!$D$53:$D$54)</f>
        <v>4</v>
      </c>
      <c r="H57" s="249">
        <f>Input!$I$17</f>
        <v>124</v>
      </c>
      <c r="I57" s="2">
        <f t="shared" ref="I57:P57" si="21">IF(I$49&gt;0,$C$57*I$49/$D$57*$G$57,0)</f>
        <v>0</v>
      </c>
      <c r="J57" s="2">
        <f t="shared" si="21"/>
        <v>0</v>
      </c>
      <c r="K57" s="604">
        <f t="shared" si="21"/>
        <v>6.3125766331252979</v>
      </c>
      <c r="L57" s="604">
        <f t="shared" si="21"/>
        <v>0.78579792113592917</v>
      </c>
      <c r="M57" s="604">
        <f t="shared" si="21"/>
        <v>0.18335284826505013</v>
      </c>
      <c r="N57" s="604">
        <f t="shared" si="21"/>
        <v>0.18335284826505013</v>
      </c>
      <c r="O57" s="604">
        <f t="shared" si="21"/>
        <v>6.1117616088350035E-2</v>
      </c>
      <c r="P57" s="2">
        <f t="shared" si="21"/>
        <v>0</v>
      </c>
    </row>
    <row r="58" spans="1:17" x14ac:dyDescent="0.35">
      <c r="A58" s="234"/>
      <c r="B58" s="11"/>
      <c r="C58" s="261"/>
      <c r="D58" s="177"/>
      <c r="E58" s="102"/>
      <c r="F58" s="262"/>
      <c r="G58" s="102"/>
      <c r="H58" s="262"/>
      <c r="I58" s="2"/>
      <c r="J58" s="2"/>
      <c r="K58" s="2"/>
      <c r="L58" s="2"/>
      <c r="M58" s="2"/>
      <c r="N58" s="2"/>
      <c r="O58" s="2"/>
      <c r="P58" s="2"/>
    </row>
    <row r="59" spans="1:17" ht="15" x14ac:dyDescent="0.4">
      <c r="A59" s="234"/>
      <c r="B59" s="11"/>
      <c r="C59" s="261"/>
      <c r="D59" s="177"/>
      <c r="E59" s="102"/>
      <c r="F59" s="262"/>
      <c r="G59" s="450" t="s">
        <v>587</v>
      </c>
      <c r="H59" s="450"/>
      <c r="I59" s="451">
        <f>I51*$H51</f>
        <v>0</v>
      </c>
      <c r="J59" s="451">
        <f t="shared" ref="J59:P59" si="22">J51*$H51</f>
        <v>0</v>
      </c>
      <c r="K59" s="452">
        <f t="shared" si="22"/>
        <v>51911.093743613797</v>
      </c>
      <c r="L59" s="452">
        <f t="shared" si="22"/>
        <v>7480.2764886046307</v>
      </c>
      <c r="M59" s="452">
        <f t="shared" si="22"/>
        <v>1775.9036434290026</v>
      </c>
      <c r="N59" s="452">
        <f t="shared" si="22"/>
        <v>1775.9036434290026</v>
      </c>
      <c r="O59" s="452">
        <f t="shared" si="22"/>
        <v>594.07460619990104</v>
      </c>
      <c r="P59" s="451">
        <f t="shared" si="22"/>
        <v>0</v>
      </c>
    </row>
    <row r="60" spans="1:17" ht="15" x14ac:dyDescent="0.4">
      <c r="A60" s="234"/>
      <c r="B60" s="11"/>
      <c r="C60" s="261"/>
      <c r="D60" s="177"/>
      <c r="E60" s="102"/>
      <c r="F60" s="262"/>
      <c r="G60" s="453" t="s">
        <v>588</v>
      </c>
      <c r="H60" s="453"/>
      <c r="I60" s="238">
        <f>I53*$H53</f>
        <v>0</v>
      </c>
      <c r="J60" s="238">
        <f t="shared" ref="J60:P60" si="23">J53*$H53</f>
        <v>0</v>
      </c>
      <c r="K60" s="454">
        <f t="shared" si="23"/>
        <v>40307.953121155821</v>
      </c>
      <c r="L60" s="454">
        <f t="shared" si="23"/>
        <v>5808.2889858789094</v>
      </c>
      <c r="M60" s="454">
        <f t="shared" si="23"/>
        <v>1378.9545864814752</v>
      </c>
      <c r="N60" s="454">
        <f t="shared" si="23"/>
        <v>1378.9545864814752</v>
      </c>
      <c r="O60" s="454">
        <f t="shared" si="23"/>
        <v>461.28735979716453</v>
      </c>
      <c r="P60" s="238">
        <f t="shared" si="23"/>
        <v>0</v>
      </c>
    </row>
    <row r="61" spans="1:17" ht="15" x14ac:dyDescent="0.4">
      <c r="A61" s="234"/>
      <c r="B61" s="11"/>
      <c r="C61" s="261"/>
      <c r="D61" s="177"/>
      <c r="E61" s="102"/>
      <c r="F61" s="262"/>
      <c r="G61" s="450" t="s">
        <v>589</v>
      </c>
      <c r="H61" s="453"/>
      <c r="I61" s="451">
        <f>I55*$H55+I56*$H56+I57*$H57</f>
        <v>0</v>
      </c>
      <c r="J61" s="451">
        <f t="shared" ref="J61:P61" si="24">J55*$H55+J56*$H56+J57*$H57</f>
        <v>0</v>
      </c>
      <c r="K61" s="452">
        <f t="shared" si="24"/>
        <v>1490.1634612575203</v>
      </c>
      <c r="L61" s="452">
        <f t="shared" si="24"/>
        <v>198.2843157124816</v>
      </c>
      <c r="M61" s="452">
        <f t="shared" si="24"/>
        <v>46.647547645769748</v>
      </c>
      <c r="N61" s="452">
        <f t="shared" si="24"/>
        <v>46.647547645769748</v>
      </c>
      <c r="O61" s="452">
        <f t="shared" si="24"/>
        <v>15.57549443384184</v>
      </c>
      <c r="P61" s="451">
        <f t="shared" si="24"/>
        <v>0</v>
      </c>
    </row>
    <row r="62" spans="1:17" ht="15" x14ac:dyDescent="0.4">
      <c r="A62" s="234"/>
      <c r="B62" s="11"/>
      <c r="C62" s="261"/>
      <c r="D62" s="177"/>
      <c r="E62" s="102"/>
      <c r="F62" s="262"/>
      <c r="G62" s="470" t="s">
        <v>590</v>
      </c>
      <c r="H62" s="470"/>
      <c r="I62" s="471">
        <f>I61+I59</f>
        <v>0</v>
      </c>
      <c r="J62" s="471">
        <f t="shared" ref="J62" si="25">J61+J59</f>
        <v>0</v>
      </c>
      <c r="K62" s="472">
        <f t="shared" ref="K62" si="26">K61+K59</f>
        <v>53401.257204871319</v>
      </c>
      <c r="L62" s="472">
        <f t="shared" ref="L62" si="27">L61+L59</f>
        <v>7678.5608043171123</v>
      </c>
      <c r="M62" s="472">
        <f t="shared" ref="M62" si="28">M61+M59</f>
        <v>1822.5511910747723</v>
      </c>
      <c r="N62" s="472">
        <f t="shared" ref="N62" si="29">N61+N59</f>
        <v>1822.5511910747723</v>
      </c>
      <c r="O62" s="472">
        <f t="shared" ref="O62" si="30">O61+O59</f>
        <v>609.65010063374291</v>
      </c>
      <c r="P62" s="471">
        <f t="shared" ref="P62" si="31">P61+P59</f>
        <v>0</v>
      </c>
    </row>
    <row r="63" spans="1:17" x14ac:dyDescent="0.35">
      <c r="A63" s="234"/>
      <c r="B63" s="11"/>
      <c r="C63" s="261"/>
      <c r="D63" s="177"/>
      <c r="E63" s="102"/>
      <c r="F63" s="262"/>
      <c r="G63" s="262"/>
      <c r="H63" s="262"/>
      <c r="I63" s="262"/>
      <c r="J63" s="262"/>
      <c r="K63" s="262"/>
      <c r="L63" s="262"/>
      <c r="M63" s="262"/>
      <c r="N63" s="262"/>
      <c r="O63" s="262"/>
      <c r="P63" s="262"/>
      <c r="Q63" s="262"/>
    </row>
    <row r="64" spans="1:17" x14ac:dyDescent="0.35">
      <c r="A64" s="234"/>
      <c r="B64" s="446" t="s">
        <v>466</v>
      </c>
      <c r="C64" s="539"/>
      <c r="D64" s="540"/>
      <c r="E64" s="540"/>
      <c r="F64" s="540"/>
      <c r="G64" s="540"/>
      <c r="H64" s="548"/>
      <c r="I64" s="384"/>
      <c r="J64" s="384"/>
      <c r="K64" s="599" t="s">
        <v>455</v>
      </c>
      <c r="L64" s="599" t="s">
        <v>457</v>
      </c>
      <c r="M64" s="599" t="s">
        <v>458</v>
      </c>
      <c r="N64" s="599" t="s">
        <v>461</v>
      </c>
      <c r="O64" s="599" t="s">
        <v>301</v>
      </c>
      <c r="P64" s="384"/>
    </row>
    <row r="65" spans="1:16" x14ac:dyDescent="0.35">
      <c r="A65" s="234"/>
      <c r="B65" s="477" t="s">
        <v>13</v>
      </c>
      <c r="C65" s="243" t="s">
        <v>59</v>
      </c>
      <c r="D65" s="14" t="s">
        <v>463</v>
      </c>
      <c r="E65" s="14" t="s">
        <v>467</v>
      </c>
      <c r="F65" s="14" t="s">
        <v>468</v>
      </c>
      <c r="G65" s="243" t="s">
        <v>469</v>
      </c>
      <c r="H65" s="243" t="s">
        <v>476</v>
      </c>
      <c r="I65" s="541" t="s">
        <v>14</v>
      </c>
      <c r="J65" s="541" t="s">
        <v>15</v>
      </c>
      <c r="K65" s="541" t="s">
        <v>454</v>
      </c>
      <c r="L65" s="541" t="s">
        <v>456</v>
      </c>
      <c r="M65" s="541" t="s">
        <v>459</v>
      </c>
      <c r="N65" s="541" t="s">
        <v>460</v>
      </c>
      <c r="O65" s="541" t="s">
        <v>462</v>
      </c>
      <c r="P65" s="541" t="s">
        <v>17</v>
      </c>
    </row>
    <row r="66" spans="1:16" ht="15.5" x14ac:dyDescent="0.4">
      <c r="B66" s="245" t="s">
        <v>465</v>
      </c>
      <c r="C66" s="23"/>
      <c r="D66" s="227"/>
      <c r="E66" s="233"/>
      <c r="F66" s="227"/>
      <c r="G66" s="225"/>
      <c r="H66" s="225"/>
      <c r="I66" s="545">
        <f>Input!$D$41</f>
        <v>0</v>
      </c>
      <c r="J66" s="546">
        <f>Input!$D$42</f>
        <v>2.875</v>
      </c>
      <c r="K66" s="545">
        <f>Input!$D$43</f>
        <v>0</v>
      </c>
      <c r="L66" s="545">
        <f>Input!$D$44</f>
        <v>0</v>
      </c>
      <c r="M66" s="545">
        <f>Input!$D$45</f>
        <v>0</v>
      </c>
      <c r="N66" s="545">
        <f>Input!$D$46</f>
        <v>0</v>
      </c>
      <c r="O66" s="545">
        <f>Input!$D$47</f>
        <v>0</v>
      </c>
      <c r="P66" s="546">
        <f>Input!$D$48</f>
        <v>6.6210750762379211</v>
      </c>
    </row>
    <row r="67" spans="1:16" x14ac:dyDescent="0.35">
      <c r="B67" s="94" t="s">
        <v>5</v>
      </c>
      <c r="C67" s="23"/>
      <c r="D67" s="225"/>
      <c r="E67" s="232"/>
      <c r="F67" s="225"/>
      <c r="G67" s="226"/>
      <c r="H67" s="226"/>
      <c r="I67" s="2"/>
      <c r="J67" s="2"/>
      <c r="K67" s="2"/>
      <c r="L67" s="2"/>
      <c r="M67" s="2"/>
      <c r="N67" s="2"/>
      <c r="O67" s="2"/>
      <c r="P67" s="2"/>
    </row>
    <row r="68" spans="1:16" ht="15" x14ac:dyDescent="0.4">
      <c r="B68" s="95" t="s">
        <v>152</v>
      </c>
      <c r="C68" s="23">
        <f>Input!$D$20</f>
        <v>1.097</v>
      </c>
      <c r="D68" s="55">
        <v>10</v>
      </c>
      <c r="E68" s="231">
        <f>E51</f>
        <v>29690</v>
      </c>
      <c r="F68" s="237">
        <f>F51</f>
        <v>2790940</v>
      </c>
      <c r="G68" s="55">
        <f>G51</f>
        <v>2</v>
      </c>
      <c r="H68" s="250">
        <f>Input!$I$20</f>
        <v>15691757</v>
      </c>
      <c r="I68" s="2">
        <f>IF(I$66&gt;0,$E68/(1+(1/(($C68-1)*I$66/$D68)))*$G68/$F68,0)</f>
        <v>0</v>
      </c>
      <c r="J68" s="604">
        <f t="shared" ref="J68:P68" si="32">IF(J$66&gt;0,$E68/(1+(1/(($C68-1)*J$66/$D68)))*$G68/$F68,0)</f>
        <v>5.7723637646092435E-4</v>
      </c>
      <c r="K68" s="2">
        <f t="shared" si="32"/>
        <v>0</v>
      </c>
      <c r="L68" s="2">
        <f t="shared" si="32"/>
        <v>0</v>
      </c>
      <c r="M68" s="2">
        <f t="shared" si="32"/>
        <v>0</v>
      </c>
      <c r="N68" s="2">
        <f t="shared" si="32"/>
        <v>0</v>
      </c>
      <c r="O68" s="2">
        <f t="shared" si="32"/>
        <v>0</v>
      </c>
      <c r="P68" s="604">
        <f t="shared" si="32"/>
        <v>1.2839754391849184E-3</v>
      </c>
    </row>
    <row r="69" spans="1:16" x14ac:dyDescent="0.35">
      <c r="B69" s="96" t="s">
        <v>6</v>
      </c>
      <c r="C69" s="23"/>
      <c r="D69" s="225"/>
      <c r="E69" s="223"/>
      <c r="F69" s="225"/>
      <c r="G69" s="225"/>
      <c r="H69" s="225"/>
      <c r="I69" s="2"/>
      <c r="J69" s="604"/>
      <c r="K69" s="2"/>
      <c r="L69" s="2"/>
      <c r="M69" s="2"/>
      <c r="N69" s="2"/>
      <c r="O69" s="2"/>
      <c r="P69" s="604"/>
    </row>
    <row r="70" spans="1:16" ht="15" x14ac:dyDescent="0.4">
      <c r="B70" s="95" t="s">
        <v>153</v>
      </c>
      <c r="C70" s="23">
        <f>Input!$D$22</f>
        <v>1.097</v>
      </c>
      <c r="D70" s="55">
        <v>10</v>
      </c>
      <c r="E70" s="231">
        <f>E53</f>
        <v>395580</v>
      </c>
      <c r="F70" s="237">
        <f>F53</f>
        <v>2790940</v>
      </c>
      <c r="G70" s="55">
        <f>G53</f>
        <v>2</v>
      </c>
      <c r="H70" s="250">
        <f>Input!$I$22</f>
        <v>914488</v>
      </c>
      <c r="I70" s="2">
        <f>IF(I$66&gt;0,$E70/(1+(1/(($C70-1)*I$66/$D70)))*$G70/$F70,0)</f>
        <v>0</v>
      </c>
      <c r="J70" s="604">
        <f t="shared" ref="J70:P70" si="33">IF(J$66&gt;0,$E70/(1+(1/(($C70-1)*J$66/$D70)))*$G70/$F70,0)</f>
        <v>7.6909116133517157E-3</v>
      </c>
      <c r="K70" s="2">
        <f t="shared" si="33"/>
        <v>0</v>
      </c>
      <c r="L70" s="2">
        <f t="shared" si="33"/>
        <v>0</v>
      </c>
      <c r="M70" s="2">
        <f t="shared" si="33"/>
        <v>0</v>
      </c>
      <c r="N70" s="2">
        <f t="shared" si="33"/>
        <v>0</v>
      </c>
      <c r="O70" s="2">
        <f t="shared" si="33"/>
        <v>0</v>
      </c>
      <c r="P70" s="604">
        <f t="shared" si="33"/>
        <v>1.7107275319392726E-2</v>
      </c>
    </row>
    <row r="71" spans="1:16" x14ac:dyDescent="0.35">
      <c r="B71" s="94" t="s">
        <v>7</v>
      </c>
      <c r="C71" s="23"/>
      <c r="D71" s="225"/>
      <c r="E71" s="223"/>
      <c r="F71" s="225"/>
      <c r="G71" s="225"/>
      <c r="H71" s="225"/>
      <c r="I71" s="2"/>
      <c r="J71" s="604"/>
      <c r="K71" s="2"/>
      <c r="L71" s="2"/>
      <c r="M71" s="2"/>
      <c r="N71" s="2"/>
      <c r="O71" s="2"/>
      <c r="P71" s="604"/>
    </row>
    <row r="72" spans="1:16" ht="15" x14ac:dyDescent="0.4">
      <c r="B72" s="95" t="s">
        <v>154</v>
      </c>
      <c r="C72" s="23">
        <f>Input!$D$24</f>
        <v>1.0469999999999999</v>
      </c>
      <c r="D72" s="55">
        <v>10</v>
      </c>
      <c r="E72" s="231">
        <f t="shared" ref="E72:G73" si="34">E55</f>
        <v>57872</v>
      </c>
      <c r="F72" s="237">
        <f t="shared" si="34"/>
        <v>4714055</v>
      </c>
      <c r="G72" s="55">
        <f t="shared" si="34"/>
        <v>4</v>
      </c>
      <c r="H72" s="250">
        <f>Input!$I$24</f>
        <v>50902</v>
      </c>
      <c r="I72" s="2">
        <f>IF(I$66&gt;0,$E72/(1+(1/(($C72-1)*I$66/$D72)))*$G72/$F72,0)</f>
        <v>0</v>
      </c>
      <c r="J72" s="604">
        <f t="shared" ref="J72:P75" si="35">IF(J$66&gt;0,$E72/(1+(1/(($C72-1)*J$66/$D72)))*$G72/$F72,0)</f>
        <v>6.5469712698407775E-4</v>
      </c>
      <c r="K72" s="2">
        <f t="shared" si="35"/>
        <v>0</v>
      </c>
      <c r="L72" s="2">
        <f t="shared" si="35"/>
        <v>0</v>
      </c>
      <c r="M72" s="2">
        <f t="shared" si="35"/>
        <v>0</v>
      </c>
      <c r="N72" s="2">
        <f t="shared" si="35"/>
        <v>0</v>
      </c>
      <c r="O72" s="2">
        <f t="shared" si="35"/>
        <v>0</v>
      </c>
      <c r="P72" s="604">
        <f t="shared" si="35"/>
        <v>1.4820108939244642E-3</v>
      </c>
    </row>
    <row r="73" spans="1:16" ht="15" x14ac:dyDescent="0.4">
      <c r="B73" s="95" t="s">
        <v>155</v>
      </c>
      <c r="C73" s="23">
        <f>Input!$D$25</f>
        <v>1.1299999999999999</v>
      </c>
      <c r="D73" s="55">
        <v>10</v>
      </c>
      <c r="E73" s="231">
        <f t="shared" si="34"/>
        <v>70425</v>
      </c>
      <c r="F73" s="237">
        <f t="shared" si="34"/>
        <v>4714055</v>
      </c>
      <c r="G73" s="55">
        <f t="shared" si="34"/>
        <v>4</v>
      </c>
      <c r="H73" s="250">
        <f>Input!$I$25</f>
        <v>44075</v>
      </c>
      <c r="I73" s="2">
        <f>IF(I$66&gt;0,$E73/(1+(1/(($C73-1)*I$66/$D73)))*$G73/$F73,0)</f>
        <v>0</v>
      </c>
      <c r="J73" s="604">
        <f t="shared" si="35"/>
        <v>2.1529682509607794E-3</v>
      </c>
      <c r="K73" s="2">
        <f t="shared" si="35"/>
        <v>0</v>
      </c>
      <c r="L73" s="2">
        <f t="shared" si="35"/>
        <v>0</v>
      </c>
      <c r="M73" s="2">
        <f t="shared" si="35"/>
        <v>0</v>
      </c>
      <c r="N73" s="2">
        <f t="shared" si="35"/>
        <v>0</v>
      </c>
      <c r="O73" s="2">
        <f t="shared" si="35"/>
        <v>0</v>
      </c>
      <c r="P73" s="604">
        <f t="shared" si="35"/>
        <v>4.7359232864198145E-3</v>
      </c>
    </row>
    <row r="74" spans="1:16" ht="15" x14ac:dyDescent="0.4">
      <c r="A74" s="234"/>
      <c r="B74" s="22" t="s">
        <v>174</v>
      </c>
      <c r="C74" s="23">
        <f>Input!$D$26</f>
        <v>1.1819999999999999</v>
      </c>
      <c r="D74" s="55">
        <v>10</v>
      </c>
      <c r="E74" s="231">
        <f>'HH comp &amp; Health'!$C$27</f>
        <v>6485</v>
      </c>
      <c r="F74" s="237">
        <f>'HH comp &amp; Health'!$C$38</f>
        <v>1177070</v>
      </c>
      <c r="G74" s="55">
        <f>Input!$D$54</f>
        <v>2</v>
      </c>
      <c r="H74" s="250">
        <f>Input!$I$26</f>
        <v>2529</v>
      </c>
      <c r="I74" s="2">
        <f>IF(I$66&gt;0,$E74/(1+(1/(($C74-1)*I$66/$D74)))*$G74/$F74,0)</f>
        <v>0</v>
      </c>
      <c r="J74" s="604">
        <f t="shared" si="35"/>
        <v>5.4789461767780121E-4</v>
      </c>
      <c r="K74" s="2">
        <f t="shared" si="35"/>
        <v>0</v>
      </c>
      <c r="L74" s="2">
        <f t="shared" si="35"/>
        <v>0</v>
      </c>
      <c r="M74" s="2">
        <f t="shared" si="35"/>
        <v>0</v>
      </c>
      <c r="N74" s="2">
        <f t="shared" si="35"/>
        <v>0</v>
      </c>
      <c r="O74" s="2">
        <f t="shared" si="35"/>
        <v>0</v>
      </c>
      <c r="P74" s="604">
        <f t="shared" si="35"/>
        <v>1.1850163495278191E-3</v>
      </c>
    </row>
    <row r="75" spans="1:16" ht="15" x14ac:dyDescent="0.4">
      <c r="A75" s="234"/>
      <c r="B75" s="97" t="s">
        <v>156</v>
      </c>
      <c r="C75" s="222">
        <f>Input!$D$27</f>
        <v>1.05</v>
      </c>
      <c r="D75" s="228">
        <v>4</v>
      </c>
      <c r="E75" s="217">
        <f>'HH comp &amp; Health'!$C$29</f>
        <v>152169</v>
      </c>
      <c r="F75" s="217">
        <f>'HH comp &amp; Health'!$C$38</f>
        <v>1177070</v>
      </c>
      <c r="G75" s="228">
        <f>Input!$D$54</f>
        <v>2</v>
      </c>
      <c r="H75" s="249">
        <f>Input!$I$27</f>
        <v>178</v>
      </c>
      <c r="I75" s="2">
        <f>IF(I$66&gt;0,$E75/(1+(1/(($C75-1)*I$66/$D75)))*$G75/$F75,0)</f>
        <v>0</v>
      </c>
      <c r="J75" s="604">
        <f t="shared" si="35"/>
        <v>8.9694992708907201E-3</v>
      </c>
      <c r="K75" s="547">
        <f t="shared" si="35"/>
        <v>0</v>
      </c>
      <c r="L75" s="2">
        <f t="shared" si="35"/>
        <v>0</v>
      </c>
      <c r="M75" s="2">
        <f t="shared" si="35"/>
        <v>0</v>
      </c>
      <c r="N75" s="2">
        <f t="shared" si="35"/>
        <v>0</v>
      </c>
      <c r="O75" s="547">
        <f t="shared" si="35"/>
        <v>0</v>
      </c>
      <c r="P75" s="604">
        <f t="shared" si="35"/>
        <v>1.9763271374265597E-2</v>
      </c>
    </row>
    <row r="77" spans="1:16" ht="15" x14ac:dyDescent="0.4">
      <c r="F77" s="458" t="s">
        <v>471</v>
      </c>
      <c r="G77" s="257" t="s">
        <v>591</v>
      </c>
      <c r="H77" s="459"/>
      <c r="I77" s="451">
        <f>I68*$H68</f>
        <v>0</v>
      </c>
      <c r="J77" s="460">
        <f t="shared" ref="J77:P77" si="36">J68*$H68</f>
        <v>9057.8529509853452</v>
      </c>
      <c r="K77" s="461">
        <f t="shared" si="36"/>
        <v>0</v>
      </c>
      <c r="L77" s="461">
        <f t="shared" si="36"/>
        <v>0</v>
      </c>
      <c r="M77" s="461">
        <f t="shared" si="36"/>
        <v>0</v>
      </c>
      <c r="N77" s="461">
        <f t="shared" si="36"/>
        <v>0</v>
      </c>
      <c r="O77" s="461">
        <f t="shared" si="36"/>
        <v>0</v>
      </c>
      <c r="P77" s="460">
        <f t="shared" si="36"/>
        <v>20147.830585658019</v>
      </c>
    </row>
    <row r="78" spans="1:16" ht="15" x14ac:dyDescent="0.4">
      <c r="G78" s="462" t="s">
        <v>592</v>
      </c>
      <c r="H78" s="463"/>
      <c r="I78" s="238">
        <f>I70*$H70+I72*$H72+I73*$H73+I75*$H75</f>
        <v>0</v>
      </c>
      <c r="J78" s="464">
        <f t="shared" ref="J78:P78" si="37">J70*$H70+J72*$H72+J73*$H73+J75*$H75</f>
        <v>7163.0604191598422</v>
      </c>
      <c r="K78" s="465">
        <f t="shared" si="37"/>
        <v>0</v>
      </c>
      <c r="L78" s="465">
        <f t="shared" si="37"/>
        <v>0</v>
      </c>
      <c r="M78" s="465">
        <f t="shared" si="37"/>
        <v>0</v>
      </c>
      <c r="N78" s="465">
        <f t="shared" si="37"/>
        <v>0</v>
      </c>
      <c r="O78" s="465">
        <f t="shared" si="37"/>
        <v>0</v>
      </c>
      <c r="P78" s="464">
        <f t="shared" si="37"/>
        <v>15932.088991956931</v>
      </c>
    </row>
    <row r="79" spans="1:16" ht="15" x14ac:dyDescent="0.4">
      <c r="G79" s="257" t="s">
        <v>593</v>
      </c>
      <c r="H79" s="262"/>
      <c r="I79" s="451">
        <f>I72*$H72+I73*$H73+I75*$H75</f>
        <v>0</v>
      </c>
      <c r="J79" s="460">
        <f t="shared" ref="J79:P79" si="38">J72*$H72+J73*$H73+J75*$H75</f>
        <v>129.81403968905843</v>
      </c>
      <c r="K79" s="461">
        <f t="shared" si="38"/>
        <v>0</v>
      </c>
      <c r="L79" s="461">
        <f t="shared" si="38"/>
        <v>0</v>
      </c>
      <c r="M79" s="461">
        <f t="shared" si="38"/>
        <v>0</v>
      </c>
      <c r="N79" s="461">
        <f t="shared" si="38"/>
        <v>0</v>
      </c>
      <c r="O79" s="461">
        <f t="shared" si="38"/>
        <v>0</v>
      </c>
      <c r="P79" s="460">
        <f t="shared" si="38"/>
        <v>287.69099967611567</v>
      </c>
    </row>
    <row r="80" spans="1:16" ht="15" x14ac:dyDescent="0.4">
      <c r="G80" s="473" t="s">
        <v>594</v>
      </c>
      <c r="H80" s="474"/>
      <c r="I80" s="471">
        <f>I79+I77</f>
        <v>0</v>
      </c>
      <c r="J80" s="475">
        <f t="shared" ref="J80" si="39">J79+J77</f>
        <v>9187.6669906744028</v>
      </c>
      <c r="K80" s="476">
        <f t="shared" ref="K80" si="40">K79+K77</f>
        <v>0</v>
      </c>
      <c r="L80" s="476">
        <f t="shared" ref="L80" si="41">L79+L77</f>
        <v>0</v>
      </c>
      <c r="M80" s="476">
        <f t="shared" ref="M80" si="42">M79+M77</f>
        <v>0</v>
      </c>
      <c r="N80" s="476">
        <f t="shared" ref="N80" si="43">N79+N77</f>
        <v>0</v>
      </c>
      <c r="O80" s="476">
        <f t="shared" ref="O80" si="44">O79+O77</f>
        <v>0</v>
      </c>
      <c r="P80" s="475">
        <f t="shared" ref="P80" si="45">P79+P77</f>
        <v>20435.521585334136</v>
      </c>
    </row>
  </sheetData>
  <dataValidations count="1">
    <dataValidation type="decimal" operator="equal" allowBlank="1" showInputMessage="1" showErrorMessage="1" errorTitle="default value" error="the default value cannot be changed" promptTitle="default" sqref="C13:C16 C28:C29 C51:C54 C66:C67" xr:uid="{746E3766-9273-4F47-A564-968D8F9ED9AC}">
      <formula1>1.105</formula1>
    </dataValidation>
  </dataValidations>
  <hyperlinks>
    <hyperlink ref="A4" location="Contents!A1" display="Back to Contents" xr:uid="{B72E3DC5-674E-4965-AA45-9D8D92DED973}"/>
  </hyperlinks>
  <pageMargins left="0.19685039370078741" right="0.19685039370078741" top="0.19685039370078741" bottom="0.19685039370078741" header="0.31496062992125984" footer="0.31496062992125984"/>
  <pageSetup paperSize="9" scale="45" orientation="landscape" horizontalDpi="0" verticalDpi="0"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EB018-2085-410F-B1BF-3DC6B28C96D1}">
  <sheetPr>
    <tabColor theme="7" tint="0.79998168889431442"/>
  </sheetPr>
  <dimension ref="A1:U80"/>
  <sheetViews>
    <sheetView workbookViewId="0">
      <selection activeCell="J28" sqref="J28"/>
    </sheetView>
  </sheetViews>
  <sheetFormatPr defaultRowHeight="14.5" x14ac:dyDescent="0.35"/>
  <cols>
    <col min="2" max="2" width="66.08984375" bestFit="1" customWidth="1"/>
    <col min="3" max="3" width="11.453125" customWidth="1"/>
    <col min="4" max="4" width="11" bestFit="1" customWidth="1"/>
    <col min="5" max="6" width="11" customWidth="1"/>
    <col min="7" max="8" width="12.81640625" customWidth="1"/>
    <col min="9" max="16" width="16.36328125" customWidth="1"/>
    <col min="19" max="19" width="10.36328125" bestFit="1" customWidth="1"/>
  </cols>
  <sheetData>
    <row r="1" spans="1:21" ht="18.5" x14ac:dyDescent="0.35">
      <c r="A1" s="167" t="s">
        <v>806</v>
      </c>
      <c r="B1" s="167"/>
      <c r="C1" s="167"/>
      <c r="D1" s="167"/>
      <c r="E1" s="167"/>
      <c r="F1" s="167"/>
      <c r="G1" s="167"/>
      <c r="H1" s="167"/>
      <c r="I1" s="167"/>
      <c r="J1" s="167"/>
      <c r="K1" s="167"/>
      <c r="L1" s="167"/>
      <c r="M1" s="167"/>
      <c r="N1" s="167"/>
      <c r="O1" s="167"/>
      <c r="P1" s="167"/>
    </row>
    <row r="2" spans="1:21" x14ac:dyDescent="0.35">
      <c r="A2" s="4" t="s">
        <v>815</v>
      </c>
      <c r="B2" s="4"/>
      <c r="C2" s="4"/>
    </row>
    <row r="3" spans="1:21" x14ac:dyDescent="0.35">
      <c r="A3" s="437" t="s">
        <v>829</v>
      </c>
      <c r="B3" s="5"/>
      <c r="C3" s="5"/>
    </row>
    <row r="4" spans="1:21" x14ac:dyDescent="0.35">
      <c r="A4" s="380" t="s">
        <v>30</v>
      </c>
      <c r="S4" s="9"/>
      <c r="T4" s="9"/>
      <c r="U4" s="9"/>
    </row>
    <row r="5" spans="1:21" x14ac:dyDescent="0.35">
      <c r="A5" s="38"/>
      <c r="S5" s="9"/>
      <c r="T5" s="9"/>
      <c r="U5" s="9"/>
    </row>
    <row r="6" spans="1:21" x14ac:dyDescent="0.35">
      <c r="L6" s="448"/>
      <c r="M6" s="633"/>
      <c r="N6" s="448"/>
      <c r="R6" s="151" t="s">
        <v>452</v>
      </c>
      <c r="S6" s="208"/>
      <c r="U6" s="151"/>
    </row>
    <row r="7" spans="1:21" ht="15.5" x14ac:dyDescent="0.35">
      <c r="A7" s="229" t="s">
        <v>475</v>
      </c>
      <c r="B7" s="230"/>
      <c r="I7" s="632" t="s">
        <v>808</v>
      </c>
      <c r="K7" s="637"/>
      <c r="L7" s="634"/>
      <c r="M7" s="634"/>
      <c r="N7" s="634"/>
      <c r="S7" s="209"/>
      <c r="T7" s="209"/>
      <c r="U7" s="209"/>
    </row>
    <row r="8" spans="1:21" x14ac:dyDescent="0.35">
      <c r="A8" s="220"/>
      <c r="I8" s="307" t="s">
        <v>807</v>
      </c>
      <c r="J8" s="635">
        <f>'NZ nat data'!C65</f>
        <v>360099</v>
      </c>
      <c r="K8" s="635">
        <f>'NZ nat data'!C66</f>
        <v>1973.0777142229585</v>
      </c>
      <c r="L8" s="635">
        <f>'NZ nat data'!C67</f>
        <v>101236.28659302443</v>
      </c>
      <c r="M8" s="635">
        <f>'NZ nat data'!C68</f>
        <v>369512.44606453914</v>
      </c>
      <c r="N8" s="635">
        <f>'NZ nat data'!C69</f>
        <v>35432.700307558553</v>
      </c>
      <c r="O8" s="635">
        <f>'NZ nat data'!C70</f>
        <v>15531.831390996367</v>
      </c>
      <c r="P8" s="635">
        <f>'NZ nat data'!C71</f>
        <v>44645.397397201348</v>
      </c>
      <c r="S8" s="208"/>
      <c r="T8" s="151"/>
      <c r="U8" s="151"/>
    </row>
    <row r="9" spans="1:21" x14ac:dyDescent="0.35">
      <c r="B9" s="494" t="s">
        <v>466</v>
      </c>
      <c r="C9" s="539"/>
      <c r="D9" s="540"/>
      <c r="E9" s="540"/>
      <c r="F9" s="540"/>
      <c r="G9" s="540"/>
      <c r="H9" s="548"/>
      <c r="I9" s="384"/>
      <c r="J9" s="600" t="s">
        <v>809</v>
      </c>
      <c r="K9" s="600" t="s">
        <v>455</v>
      </c>
      <c r="L9" s="600" t="s">
        <v>457</v>
      </c>
      <c r="M9" s="600" t="s">
        <v>458</v>
      </c>
      <c r="N9" s="600" t="s">
        <v>461</v>
      </c>
      <c r="O9" s="600" t="s">
        <v>301</v>
      </c>
      <c r="P9" s="600" t="s">
        <v>810</v>
      </c>
      <c r="S9" s="9"/>
      <c r="T9" s="9"/>
      <c r="U9" s="9"/>
    </row>
    <row r="10" spans="1:21" x14ac:dyDescent="0.35">
      <c r="B10" s="477" t="s">
        <v>13</v>
      </c>
      <c r="C10" s="246" t="s">
        <v>59</v>
      </c>
      <c r="D10" s="14" t="s">
        <v>463</v>
      </c>
      <c r="E10" s="14" t="s">
        <v>467</v>
      </c>
      <c r="F10" s="14" t="s">
        <v>468</v>
      </c>
      <c r="G10" s="247" t="s">
        <v>469</v>
      </c>
      <c r="H10" s="247" t="s">
        <v>476</v>
      </c>
      <c r="I10" s="541" t="s">
        <v>14</v>
      </c>
      <c r="J10" s="541" t="s">
        <v>15</v>
      </c>
      <c r="K10" s="541" t="s">
        <v>454</v>
      </c>
      <c r="L10" s="541" t="s">
        <v>456</v>
      </c>
      <c r="M10" s="541" t="s">
        <v>459</v>
      </c>
      <c r="N10" s="541" t="s">
        <v>460</v>
      </c>
      <c r="O10" s="541" t="s">
        <v>462</v>
      </c>
      <c r="P10" s="541" t="s">
        <v>17</v>
      </c>
      <c r="S10" s="208"/>
      <c r="T10" s="151"/>
      <c r="U10" s="151"/>
    </row>
    <row r="11" spans="1:21" ht="15.5" x14ac:dyDescent="0.4">
      <c r="B11" s="248" t="s">
        <v>464</v>
      </c>
      <c r="C11" s="16"/>
      <c r="D11" s="225"/>
      <c r="E11" s="223"/>
      <c r="F11" s="225"/>
      <c r="G11" s="225"/>
      <c r="H11" s="225"/>
      <c r="I11" s="542">
        <f>Input!$C$32</f>
        <v>0</v>
      </c>
      <c r="J11" s="542">
        <f>Input!$C$33</f>
        <v>0</v>
      </c>
      <c r="K11" s="543">
        <f>Input!$C$34</f>
        <v>17.534935092014717</v>
      </c>
      <c r="L11" s="544">
        <f>Input!$C$35</f>
        <v>2.1827720031553586</v>
      </c>
      <c r="M11" s="544">
        <f>Input!$C$36</f>
        <v>0.50931346740291705</v>
      </c>
      <c r="N11" s="544">
        <f>Input!$C$37</f>
        <v>0.50931346740291705</v>
      </c>
      <c r="O11" s="544">
        <f>Input!$C$38</f>
        <v>0.16977115580097232</v>
      </c>
      <c r="P11" s="542">
        <f>Input!$C$39</f>
        <v>0</v>
      </c>
      <c r="S11" s="208"/>
      <c r="T11" s="151"/>
      <c r="U11" s="151"/>
    </row>
    <row r="12" spans="1:21" x14ac:dyDescent="0.35">
      <c r="B12" s="18" t="s">
        <v>5</v>
      </c>
      <c r="C12" s="19"/>
      <c r="D12" s="226"/>
      <c r="E12" s="224"/>
      <c r="F12" s="226"/>
      <c r="G12" s="226"/>
      <c r="H12" s="226"/>
      <c r="I12" s="2"/>
      <c r="J12" s="2"/>
      <c r="K12" s="2"/>
      <c r="L12" s="2"/>
      <c r="M12" s="2"/>
      <c r="N12" s="2"/>
      <c r="O12" s="2"/>
      <c r="P12" s="2"/>
      <c r="S12" s="208"/>
      <c r="T12" s="151"/>
      <c r="U12" s="151"/>
    </row>
    <row r="13" spans="1:21" ht="15" x14ac:dyDescent="0.4">
      <c r="A13" s="234"/>
      <c r="B13" s="22" t="s">
        <v>148</v>
      </c>
      <c r="C13" s="23">
        <f>Input!$C$11</f>
        <v>1.105</v>
      </c>
      <c r="D13" s="55">
        <v>10</v>
      </c>
      <c r="E13" s="231">
        <f>'HH comp &amp; Health'!$C$21</f>
        <v>29690</v>
      </c>
      <c r="F13" s="236">
        <f>'HH comp &amp; Health'!$C$37</f>
        <v>2790940</v>
      </c>
      <c r="G13" s="55">
        <f>Input!$C$53</f>
        <v>2</v>
      </c>
      <c r="H13" s="250">
        <f>Input!$H$11</f>
        <v>15691757</v>
      </c>
      <c r="I13" s="2">
        <f>IF(I$11&gt;0,$E13/(1+(1/(($C13-1)*I$11/$D13)))*$G13/$F13,0)</f>
        <v>0</v>
      </c>
      <c r="J13" s="2">
        <f>IF(J$11&gt;0,$E13/(1+(1/(($C13-1)*J$11/$D13)))*$G13/$F13*$J$8,0)</f>
        <v>0</v>
      </c>
      <c r="K13" s="196">
        <f>IF(K$11&gt;0,$E13/(1+(1/(($C13-1)*K$11/$D13)))*$G13/$F13*$K$8,0)</f>
        <v>6.5272883200054164</v>
      </c>
      <c r="L13" s="196">
        <f>IF(L$11&gt;0,$E13/(1+(1/(($C13-1)*L$11/$D13)))*$G13/$F13*$L$8,0)</f>
        <v>48.259440570959697</v>
      </c>
      <c r="M13" s="196">
        <f>IF(M$11&gt;0,$E13/(1+(1/(($C13-1)*M$11/$D13)))*$G13/$F13*$M$8,0)</f>
        <v>41.819313111870002</v>
      </c>
      <c r="N13" s="196">
        <f>IF(N$11&gt;0,$E13/(1+(1/(($C13-1)*N$11/$D13)))*$G13/$F13*$N$8,0)</f>
        <v>4.0100711203163018</v>
      </c>
      <c r="O13" s="196">
        <f>IF(O$11&gt;0,$E13/(1+(1/(($C13-1)*O$11/$D13)))*$G13/$F13*$O$8,0)</f>
        <v>0.58801997871681466</v>
      </c>
      <c r="P13" s="2">
        <f>IF(P$11&gt;0,$E13/(1+(1/(($C13-1)*P$11/$D13)))*$G13/$F13*$P$8,0)</f>
        <v>0</v>
      </c>
      <c r="S13" s="208"/>
      <c r="T13" s="151"/>
      <c r="U13" s="151"/>
    </row>
    <row r="14" spans="1:21" x14ac:dyDescent="0.35">
      <c r="A14" s="235"/>
      <c r="B14" s="25" t="s">
        <v>6</v>
      </c>
      <c r="C14" s="23"/>
      <c r="D14" s="225"/>
      <c r="E14" s="232"/>
      <c r="F14" s="236"/>
      <c r="G14" s="225"/>
      <c r="H14" s="225"/>
      <c r="I14" s="2"/>
      <c r="J14" s="196"/>
      <c r="K14" s="196"/>
      <c r="L14" s="196"/>
      <c r="M14" s="196"/>
      <c r="N14" s="196"/>
      <c r="O14" s="196"/>
      <c r="P14" s="2"/>
      <c r="S14" s="210"/>
      <c r="T14" s="151"/>
      <c r="U14" s="151"/>
    </row>
    <row r="15" spans="1:21" ht="15" x14ac:dyDescent="0.4">
      <c r="A15" s="234"/>
      <c r="B15" s="22" t="s">
        <v>149</v>
      </c>
      <c r="C15" s="23">
        <f>Input!$C$13</f>
        <v>1.105</v>
      </c>
      <c r="D15" s="55">
        <v>10</v>
      </c>
      <c r="E15" s="231">
        <f>'HH comp &amp; Health'!$C$23</f>
        <v>395580</v>
      </c>
      <c r="F15" s="236">
        <f>'HH comp &amp; Health'!$C$37</f>
        <v>2790940</v>
      </c>
      <c r="G15" s="55">
        <f>Input!$C$53</f>
        <v>2</v>
      </c>
      <c r="H15" s="250">
        <f>Input!$H$13</f>
        <v>914488</v>
      </c>
      <c r="I15" s="2">
        <f>IF(I$11&gt;0,$E15/(1+(1/(($C15-1)*I$11/$D15)))*$G15/$F15,0)</f>
        <v>0</v>
      </c>
      <c r="J15" s="2">
        <f>IF(J$11&gt;0,$E15/(1+(1/(($C15-1)*J$11/$D15)))*$G15/$F15*$J$8,0)</f>
        <v>0</v>
      </c>
      <c r="K15" s="196">
        <f>IF(K$11&gt;0,$E15/(1+(1/(($C15-1)*K$11/$D15)))*$G15/$F15*$K$8,0)</f>
        <v>86.967487828485773</v>
      </c>
      <c r="L15" s="196">
        <f>IF(L$11&gt;0,$E15/(1+(1/(($C15-1)*L$11/$D15)))*$G15/$F15*$L$8,0)</f>
        <v>642.9932469201832</v>
      </c>
      <c r="M15" s="196">
        <f>IF(M$11&gt;0,$E15/(1+(1/(($C15-1)*M$11/$D15)))*$G15/$F15*$M$8,0)</f>
        <v>557.18706233726959</v>
      </c>
      <c r="N15" s="196">
        <f>IF(N$11&gt;0,$E15/(1+(1/(($C15-1)*N$11/$D15)))*$G15/$F15*$N$8,0)</f>
        <v>53.428896388505315</v>
      </c>
      <c r="O15" s="196">
        <f>IF(O$11&gt;0,$E15/(1+(1/(($C15-1)*O$11/$D15)))*$G15/$F15*$O$8,0)</f>
        <v>7.8345888575546487</v>
      </c>
      <c r="P15" s="2">
        <f>IF(P$11&gt;0,$E15/(1+(1/(($C15-1)*P$11/$D15)))*$G15/$F15*$P$8,0)</f>
        <v>0</v>
      </c>
    </row>
    <row r="16" spans="1:21" x14ac:dyDescent="0.35">
      <c r="A16" s="235"/>
      <c r="B16" s="18" t="s">
        <v>7</v>
      </c>
      <c r="C16" s="23"/>
      <c r="D16" s="225"/>
      <c r="E16" s="232"/>
      <c r="F16" s="225"/>
      <c r="G16" s="225"/>
      <c r="H16" s="225"/>
      <c r="I16" s="2"/>
      <c r="J16" s="2"/>
      <c r="K16" s="196"/>
      <c r="L16" s="196"/>
      <c r="M16" s="196"/>
      <c r="N16" s="196"/>
      <c r="O16" s="196"/>
      <c r="P16" s="2"/>
    </row>
    <row r="17" spans="1:20" ht="15" x14ac:dyDescent="0.4">
      <c r="A17" s="234"/>
      <c r="B17" s="22" t="s">
        <v>150</v>
      </c>
      <c r="C17" s="23">
        <f>Input!$C$15</f>
        <v>1.115</v>
      </c>
      <c r="D17" s="55">
        <v>10</v>
      </c>
      <c r="E17" s="231">
        <f>'HH comp &amp; Health'!$C$25</f>
        <v>57872</v>
      </c>
      <c r="F17" s="236">
        <f>'HH comp &amp; Health'!$C$35</f>
        <v>4714055</v>
      </c>
      <c r="G17" s="55">
        <f>SUM(Input!$C$53:$C$54)</f>
        <v>4</v>
      </c>
      <c r="H17" s="250">
        <f>Input!$H$15</f>
        <v>50902</v>
      </c>
      <c r="I17" s="2">
        <f>IF(I$11&gt;0,$E17/(1+(1/(($C17-1)*I$11/$D17)))*$G17/$F17,0)</f>
        <v>0</v>
      </c>
      <c r="J17" s="2">
        <f>IF(J$11&gt;0,$E17/(1+(1/(($C17-1)*J$11/$D17)))*$G17/$F17*$J$8,0)</f>
        <v>0</v>
      </c>
      <c r="K17" s="196">
        <f>IF(K$11&gt;0,$E17/(1+(1/(($C17-1)*K$11/$D17)))*$G17/$F17*$K$8,0)</f>
        <v>16.259283636376676</v>
      </c>
      <c r="L17" s="196">
        <f t="shared" ref="L17:L18" si="0">IF(L$11&gt;0,$E17/(1+(1/(($C17-1)*L$11/$D17)))*$G17/$F17*$L$8,0)</f>
        <v>121.73325370471963</v>
      </c>
      <c r="M17" s="196">
        <f t="shared" ref="M17:M18" si="1">IF(M$11&gt;0,$E17/(1+(1/(($C17-1)*M$11/$D17)))*$G17/$F17*$M$8,0)</f>
        <v>105.65976029122922</v>
      </c>
      <c r="N17" s="196">
        <f t="shared" ref="N17:N18" si="2">IF(N$11&gt;0,$E17/(1+(1/(($C17-1)*N$11/$D17)))*$G17/$F17*$N$8,0)</f>
        <v>10.131757836145269</v>
      </c>
      <c r="O17" s="196">
        <f t="shared" ref="O17:O18" si="3">IF(O$11&gt;0,$E17/(1+(1/(($C17-1)*O$11/$D17)))*$G17/$F17*$O$8,0)</f>
        <v>1.486179184929739</v>
      </c>
      <c r="P17" s="2">
        <f t="shared" ref="P17:P18" si="4">IF(P$11&gt;0,$E17/(1+(1/(($C17-1)*P$11/$D17)))*$G17/$F17*$P$8,0)</f>
        <v>0</v>
      </c>
    </row>
    <row r="18" spans="1:20" ht="15" x14ac:dyDescent="0.4">
      <c r="A18" s="234"/>
      <c r="B18" s="22" t="s">
        <v>151</v>
      </c>
      <c r="C18" s="23">
        <f>Input!$C$16</f>
        <v>1.07</v>
      </c>
      <c r="D18" s="55">
        <v>10</v>
      </c>
      <c r="E18" s="231">
        <f>'HH comp &amp; Health'!$C$26</f>
        <v>70425</v>
      </c>
      <c r="F18" s="236">
        <f>'HH comp &amp; Health'!$C$35</f>
        <v>4714055</v>
      </c>
      <c r="G18" s="55">
        <f>SUM(Input!$C$53:$C$54)</f>
        <v>4</v>
      </c>
      <c r="H18" s="250">
        <f>Input!$H$16</f>
        <v>44075</v>
      </c>
      <c r="I18" s="2">
        <f>IF(I$11&gt;0,$E18/(1+(1/(($C18-1)*I$11/$D18)))*$G18/$F18,0)</f>
        <v>0</v>
      </c>
      <c r="J18" s="2">
        <f>IF(J$11&gt;0,$E18/(1+(1/(($C18-1)*J$11/$D18)))*$G18/$F18*$J$8,0)</f>
        <v>0</v>
      </c>
      <c r="K18" s="196">
        <f>IF(K$11&gt;0,$E18/(1+(1/(($C18-1)*K$11/$D18)))*$G18/$F18*$K$8,0)</f>
        <v>12.890140222435486</v>
      </c>
      <c r="L18" s="196">
        <f t="shared" si="0"/>
        <v>91.043563296681512</v>
      </c>
      <c r="M18" s="196">
        <f t="shared" si="1"/>
        <v>78.443846686257785</v>
      </c>
      <c r="N18" s="196">
        <f t="shared" si="2"/>
        <v>7.5220126959425286</v>
      </c>
      <c r="O18" s="196">
        <f t="shared" si="3"/>
        <v>1.1016940556246564</v>
      </c>
      <c r="P18" s="2">
        <f t="shared" si="4"/>
        <v>0</v>
      </c>
    </row>
    <row r="19" spans="1:20" ht="15" x14ac:dyDescent="0.4">
      <c r="A19" s="234"/>
      <c r="B19" s="97" t="s">
        <v>92</v>
      </c>
      <c r="C19" s="222">
        <f>Input!$C$17</f>
        <v>0.9</v>
      </c>
      <c r="D19" s="228">
        <v>10</v>
      </c>
      <c r="E19" s="217" t="s">
        <v>470</v>
      </c>
      <c r="F19" s="217">
        <f>'HH comp &amp; Health'!$C$35</f>
        <v>4714055</v>
      </c>
      <c r="G19" s="228">
        <f>SUM(Input!$C$53:$C$54)</f>
        <v>4</v>
      </c>
      <c r="H19" s="249">
        <f>Input!$H$17</f>
        <v>124</v>
      </c>
      <c r="I19" s="2">
        <f>IF(I$11&gt;0,$C$19*I$11/$D$19*$G$19,0)</f>
        <v>0</v>
      </c>
      <c r="J19" s="2">
        <f>IF(J$11&gt;0,$E19/(1+(1/(($C19-1)*J$11/$D19)))*$G19/$F19*$J$8,0)</f>
        <v>0</v>
      </c>
      <c r="K19" s="601">
        <f>IF(K$11&gt;0,$C$19*K$11/$D$19*$G$19*$K$8,0)</f>
        <v>12455.204274144122</v>
      </c>
      <c r="L19" s="601">
        <f>IF(L$11&gt;0,$C$19*L$11/$D$19*$G$19*L8,0)</f>
        <v>79551.263548319737</v>
      </c>
      <c r="M19" s="601">
        <f>IF(M$11&gt;0,$C$19*M$11/$D$19*$G$19*$M$8,0)</f>
        <v>67751.159455318964</v>
      </c>
      <c r="N19" s="601">
        <f>IF(N$11&gt;0,$C$19*N$11/$D$19*$G$19*N8,0)</f>
        <v>6496.6865231127786</v>
      </c>
      <c r="O19" s="601">
        <f>IF(O$11&gt;0,$C$19*O$11/$D$19*$G$19*O8,0)</f>
        <v>949.26850810389965</v>
      </c>
      <c r="P19" s="2">
        <f>IF(P$11&gt;0,$C$19*P$11/$D$19*$G$19*P8,0)</f>
        <v>0</v>
      </c>
      <c r="R19" s="151" t="s">
        <v>453</v>
      </c>
    </row>
    <row r="20" spans="1:20" x14ac:dyDescent="0.35">
      <c r="A20" s="234"/>
      <c r="B20" s="11"/>
      <c r="C20" s="261"/>
      <c r="D20" s="177"/>
      <c r="E20" s="102"/>
      <c r="F20" s="262"/>
      <c r="G20" s="102"/>
      <c r="H20" s="262"/>
      <c r="I20" s="2"/>
      <c r="J20" s="2"/>
      <c r="K20" s="2"/>
      <c r="L20" s="2"/>
      <c r="M20" s="2"/>
      <c r="N20" s="2"/>
      <c r="O20" s="2"/>
      <c r="P20" s="2"/>
      <c r="T20" s="151"/>
    </row>
    <row r="21" spans="1:20" ht="15" x14ac:dyDescent="0.4">
      <c r="A21" s="234"/>
      <c r="B21" s="11"/>
      <c r="C21" s="261"/>
      <c r="D21" s="177"/>
      <c r="E21" s="102"/>
      <c r="F21" s="262"/>
      <c r="G21" s="450" t="s">
        <v>587</v>
      </c>
      <c r="H21" s="450"/>
      <c r="I21" s="451">
        <f>I13*$H13</f>
        <v>0</v>
      </c>
      <c r="J21" s="451">
        <f t="shared" ref="J21:P21" si="5">J13*$H13</f>
        <v>0</v>
      </c>
      <c r="K21" s="452">
        <f t="shared" si="5"/>
        <v>102424622.18646324</v>
      </c>
      <c r="L21" s="452">
        <f t="shared" si="5"/>
        <v>757275414.39544082</v>
      </c>
      <c r="M21" s="452">
        <f t="shared" si="5"/>
        <v>656218499.25837791</v>
      </c>
      <c r="N21" s="452">
        <f t="shared" si="5"/>
        <v>62925061.572721168</v>
      </c>
      <c r="O21" s="452">
        <f t="shared" si="5"/>
        <v>9227066.6171694268</v>
      </c>
      <c r="P21" s="451">
        <f t="shared" si="5"/>
        <v>0</v>
      </c>
      <c r="T21" s="151"/>
    </row>
    <row r="22" spans="1:20" ht="15" x14ac:dyDescent="0.4">
      <c r="A22" s="234"/>
      <c r="B22" s="11"/>
      <c r="C22" s="261"/>
      <c r="D22" s="177"/>
      <c r="E22" s="102"/>
      <c r="F22" s="262"/>
      <c r="G22" s="453" t="s">
        <v>588</v>
      </c>
      <c r="H22" s="453"/>
      <c r="I22" s="238">
        <f>I15*$H15</f>
        <v>0</v>
      </c>
      <c r="J22" s="238">
        <f t="shared" ref="J22:P22" si="6">J15*$H15</f>
        <v>0</v>
      </c>
      <c r="K22" s="454">
        <f t="shared" si="6"/>
        <v>79530724.009296298</v>
      </c>
      <c r="L22" s="454">
        <f t="shared" si="6"/>
        <v>588009608.38954449</v>
      </c>
      <c r="M22" s="454">
        <f t="shared" si="6"/>
        <v>509540882.262685</v>
      </c>
      <c r="N22" s="454">
        <f t="shared" si="6"/>
        <v>48860084.600531451</v>
      </c>
      <c r="O22" s="454">
        <f t="shared" si="6"/>
        <v>7164637.4951674351</v>
      </c>
      <c r="P22" s="238">
        <f t="shared" si="6"/>
        <v>0</v>
      </c>
      <c r="T22" s="151"/>
    </row>
    <row r="23" spans="1:20" ht="15" x14ac:dyDescent="0.4">
      <c r="A23" s="234"/>
      <c r="B23" s="11"/>
      <c r="C23" s="261"/>
      <c r="D23" s="177"/>
      <c r="E23" s="102"/>
      <c r="F23" s="262"/>
      <c r="G23" s="450" t="s">
        <v>589</v>
      </c>
      <c r="H23" s="450"/>
      <c r="I23" s="451">
        <f>I17*$H17+I18*$H18+I19*$H19</f>
        <v>0</v>
      </c>
      <c r="J23" s="451">
        <f t="shared" ref="J23:P23" si="7">J17*$H17+J18*$H18+J19*$H19</f>
        <v>0</v>
      </c>
      <c r="K23" s="452">
        <f t="shared" si="7"/>
        <v>2940208.3159565609</v>
      </c>
      <c r="L23" s="452">
        <f t="shared" si="7"/>
        <v>20073567.812370524</v>
      </c>
      <c r="M23" s="452">
        <f t="shared" si="7"/>
        <v>17236849.433500513</v>
      </c>
      <c r="N23" s="452">
        <f t="shared" si="7"/>
        <v>1652848.5758151179</v>
      </c>
      <c r="O23" s="452">
        <f t="shared" si="7"/>
        <v>241915.95337783388</v>
      </c>
      <c r="P23" s="451">
        <f t="shared" si="7"/>
        <v>0</v>
      </c>
      <c r="T23" s="151"/>
    </row>
    <row r="24" spans="1:20" ht="15" x14ac:dyDescent="0.4">
      <c r="A24" s="234"/>
      <c r="B24" s="11"/>
      <c r="C24" s="261"/>
      <c r="D24" s="177"/>
      <c r="E24" s="102"/>
      <c r="F24" s="262"/>
      <c r="G24" s="455" t="s">
        <v>590</v>
      </c>
      <c r="H24" s="455"/>
      <c r="I24" s="456">
        <f>I23+I21</f>
        <v>0</v>
      </c>
      <c r="J24" s="456">
        <f t="shared" ref="J24:P24" si="8">J23+J21</f>
        <v>0</v>
      </c>
      <c r="K24" s="457">
        <f t="shared" si="8"/>
        <v>105364830.5024198</v>
      </c>
      <c r="L24" s="457">
        <f t="shared" si="8"/>
        <v>777348982.20781136</v>
      </c>
      <c r="M24" s="457">
        <f t="shared" si="8"/>
        <v>673455348.69187844</v>
      </c>
      <c r="N24" s="457">
        <f t="shared" si="8"/>
        <v>64577910.148536287</v>
      </c>
      <c r="O24" s="457">
        <f t="shared" si="8"/>
        <v>9468982.5705472603</v>
      </c>
      <c r="P24" s="456">
        <f t="shared" si="8"/>
        <v>0</v>
      </c>
      <c r="T24" s="151"/>
    </row>
    <row r="25" spans="1:20" x14ac:dyDescent="0.35">
      <c r="A25" s="234"/>
      <c r="B25" s="11"/>
      <c r="C25" s="261"/>
      <c r="D25" s="177"/>
      <c r="E25" s="102"/>
      <c r="F25" s="262"/>
      <c r="G25" s="262"/>
      <c r="H25" s="262"/>
      <c r="I25" s="262"/>
      <c r="J25" s="262"/>
      <c r="K25" s="262"/>
      <c r="L25" s="262"/>
      <c r="M25" s="262"/>
      <c r="N25" s="262"/>
      <c r="O25" s="262"/>
      <c r="P25" s="262"/>
      <c r="Q25" s="262"/>
      <c r="R25" s="262"/>
      <c r="S25" s="262"/>
      <c r="T25" s="151"/>
    </row>
    <row r="26" spans="1:20" x14ac:dyDescent="0.35">
      <c r="A26" s="234"/>
      <c r="B26" s="446" t="s">
        <v>466</v>
      </c>
      <c r="C26" s="539"/>
      <c r="D26" s="540"/>
      <c r="E26" s="540"/>
      <c r="F26" s="540"/>
      <c r="G26" s="540"/>
      <c r="H26" s="548"/>
      <c r="I26" s="384"/>
      <c r="J26" s="600" t="s">
        <v>809</v>
      </c>
      <c r="K26" s="599" t="s">
        <v>455</v>
      </c>
      <c r="L26" s="599" t="s">
        <v>457</v>
      </c>
      <c r="M26" s="599" t="s">
        <v>458</v>
      </c>
      <c r="N26" s="599" t="s">
        <v>461</v>
      </c>
      <c r="O26" s="599" t="s">
        <v>301</v>
      </c>
      <c r="P26" s="600" t="s">
        <v>810</v>
      </c>
      <c r="Q26" s="262"/>
      <c r="R26" s="262"/>
      <c r="S26" s="262"/>
      <c r="T26" s="151"/>
    </row>
    <row r="27" spans="1:20" x14ac:dyDescent="0.35">
      <c r="A27" s="234"/>
      <c r="B27" s="477" t="s">
        <v>13</v>
      </c>
      <c r="C27" s="246" t="s">
        <v>59</v>
      </c>
      <c r="D27" s="14" t="s">
        <v>463</v>
      </c>
      <c r="E27" s="14" t="s">
        <v>467</v>
      </c>
      <c r="F27" s="14" t="s">
        <v>468</v>
      </c>
      <c r="G27" s="247" t="s">
        <v>469</v>
      </c>
      <c r="H27" s="247" t="s">
        <v>476</v>
      </c>
      <c r="I27" s="541" t="s">
        <v>14</v>
      </c>
      <c r="J27" s="541" t="s">
        <v>15</v>
      </c>
      <c r="K27" s="541" t="s">
        <v>454</v>
      </c>
      <c r="L27" s="541" t="s">
        <v>456</v>
      </c>
      <c r="M27" s="541" t="s">
        <v>459</v>
      </c>
      <c r="N27" s="541" t="s">
        <v>460</v>
      </c>
      <c r="O27" s="541" t="s">
        <v>462</v>
      </c>
      <c r="P27" s="541" t="s">
        <v>17</v>
      </c>
      <c r="T27" s="151"/>
    </row>
    <row r="28" spans="1:20" ht="15.5" x14ac:dyDescent="0.4">
      <c r="B28" s="260" t="s">
        <v>465</v>
      </c>
      <c r="C28" s="23"/>
      <c r="D28" s="227"/>
      <c r="E28" s="233"/>
      <c r="F28" s="227"/>
      <c r="G28" s="225"/>
      <c r="H28" s="225"/>
      <c r="I28" s="545">
        <f>Input!$C$41</f>
        <v>0</v>
      </c>
      <c r="J28" s="546">
        <f>Input!$C$42</f>
        <v>2.875</v>
      </c>
      <c r="K28" s="545">
        <f>Input!$C$43</f>
        <v>0</v>
      </c>
      <c r="L28" s="545">
        <f>Input!$C$44</f>
        <v>0</v>
      </c>
      <c r="M28" s="545">
        <f>Input!$C$45</f>
        <v>0</v>
      </c>
      <c r="N28" s="545">
        <f>Input!$C$46</f>
        <v>0</v>
      </c>
      <c r="O28" s="545">
        <f>Input!$C$47</f>
        <v>0</v>
      </c>
      <c r="P28" s="546">
        <f>Input!$C$48</f>
        <v>6.6210750762379211</v>
      </c>
    </row>
    <row r="29" spans="1:20" x14ac:dyDescent="0.35">
      <c r="B29" s="94" t="s">
        <v>5</v>
      </c>
      <c r="C29" s="23"/>
      <c r="D29" s="225"/>
      <c r="E29" s="232"/>
      <c r="F29" s="225"/>
      <c r="G29" s="226"/>
      <c r="H29" s="226"/>
      <c r="I29" s="2"/>
      <c r="J29" s="2"/>
      <c r="K29" s="2"/>
      <c r="L29" s="2"/>
      <c r="M29" s="2"/>
      <c r="N29" s="2"/>
      <c r="O29" s="2"/>
      <c r="P29" s="2"/>
    </row>
    <row r="30" spans="1:20" ht="15" x14ac:dyDescent="0.4">
      <c r="B30" s="95" t="s">
        <v>152</v>
      </c>
      <c r="C30" s="23">
        <f>Input!$C$20</f>
        <v>1.097</v>
      </c>
      <c r="D30" s="55">
        <v>10</v>
      </c>
      <c r="E30" s="231">
        <f>E13</f>
        <v>29690</v>
      </c>
      <c r="F30" s="237">
        <f>F13</f>
        <v>2790940</v>
      </c>
      <c r="G30" s="55">
        <f>G13</f>
        <v>2</v>
      </c>
      <c r="H30" s="250">
        <f>Input!$H$20</f>
        <v>15691757</v>
      </c>
      <c r="I30" s="2">
        <f>IF(I$28&gt;0,$E30/(1+(1/(($C30-1)*I$28/$D30)))*$G30/$F30,0)</f>
        <v>0</v>
      </c>
      <c r="J30" s="547">
        <f>IF(J$28&gt;0,$E30/(1+(1/(($C30-1)*J$28/$D30)))*$G30/$F30*$J$8,0)</f>
        <v>207.8622419272024</v>
      </c>
      <c r="K30" s="2">
        <f>IF(K$28&gt;0,$E30/(1+(1/(($C30-1)*K$28/$D30)))*$G30/$F30*$K$8,0)</f>
        <v>0</v>
      </c>
      <c r="L30" s="2">
        <f>IF(L$28&gt;0,$E30/(1+(1/(($C30-1)*L$28/$D30)))*$G30/$F30*$L$8,0)</f>
        <v>0</v>
      </c>
      <c r="M30" s="2">
        <f>IF(M$28&gt;0,$E30/(1+(1/(($C30-1)*M$28/$D30)))*$G30/$F30*$M$8,0)</f>
        <v>0</v>
      </c>
      <c r="N30" s="2">
        <f>IF(N$28&gt;0,$E30/(1+(1/(($C30-1)*N$28/$D30)))*$G30/$F30*$N$8,0)</f>
        <v>0</v>
      </c>
      <c r="O30" s="2">
        <f>IF(O$28&gt;0,$E30/(1+(1/(($C30-1)*O$28/$D30)))*$G30/$F30*$O$8,0)</f>
        <v>0</v>
      </c>
      <c r="P30" s="547">
        <f>IF(P$28&gt;0,$E30/(1+(1/(($C30-1)*P$28/$D30)))*$G30/$F30*$P$8,0)</f>
        <v>57.32359373065681</v>
      </c>
    </row>
    <row r="31" spans="1:20" x14ac:dyDescent="0.35">
      <c r="B31" s="96" t="s">
        <v>6</v>
      </c>
      <c r="C31" s="23"/>
      <c r="D31" s="225"/>
      <c r="E31" s="223"/>
      <c r="F31" s="225"/>
      <c r="G31" s="225"/>
      <c r="H31" s="225"/>
      <c r="I31" s="2"/>
      <c r="J31" s="547"/>
      <c r="K31" s="2"/>
      <c r="L31" s="2"/>
      <c r="M31" s="2"/>
      <c r="N31" s="2"/>
      <c r="O31" s="2"/>
      <c r="P31" s="547"/>
    </row>
    <row r="32" spans="1:20" ht="15" x14ac:dyDescent="0.4">
      <c r="B32" s="95" t="s">
        <v>153</v>
      </c>
      <c r="C32" s="23">
        <f>Input!$C$22</f>
        <v>1.097</v>
      </c>
      <c r="D32" s="55">
        <v>10</v>
      </c>
      <c r="E32" s="231">
        <f>E15</f>
        <v>395580</v>
      </c>
      <c r="F32" s="237">
        <f>F15</f>
        <v>2790940</v>
      </c>
      <c r="G32" s="55">
        <f>G15</f>
        <v>2</v>
      </c>
      <c r="H32" s="250">
        <f>Input!$H$22</f>
        <v>914488</v>
      </c>
      <c r="I32" s="2">
        <f>IF(I$28&gt;0,$E32/(1+(1/(($C32-1)*I$28/$D32)))*$G32/$F32,0)</f>
        <v>0</v>
      </c>
      <c r="J32" s="601">
        <f>IF(J$28&gt;0,$E32/(1+(1/(($C32-1)*J$28/$D32)))*$G32/$F32*$J$8,0)</f>
        <v>2769.4895810563394</v>
      </c>
      <c r="K32" s="2">
        <f>IF(K$28&gt;0,$E32/(1+(1/(($C32-1)*K$28/$D32)))*$G32/$F32*$K$8,0)</f>
        <v>0</v>
      </c>
      <c r="L32" s="2">
        <f>IF(L$28&gt;0,$E32/(1+(1/(($C32-1)*L$28/$D32)))*$G32/$F32*$L$8,0)</f>
        <v>0</v>
      </c>
      <c r="M32" s="2">
        <f>IF(M$28&gt;0,$E32/(1+(1/(($C32-1)*M$28/$D32)))*$G32/$F32*$M$8,0)</f>
        <v>0</v>
      </c>
      <c r="N32" s="2">
        <f>IF(N$28&gt;0,$E32/(1+(1/(($C32-1)*N$28/$D32)))*$G32/$F32*$N$8,0)</f>
        <v>0</v>
      </c>
      <c r="O32" s="2">
        <f>IF(O$28&gt;0,$E32/(1+(1/(($C32-1)*O$28/$D32)))*$G32/$F32*$O$8,0)</f>
        <v>0</v>
      </c>
      <c r="P32" s="547">
        <f>IF(P$28&gt;0,$E32/(1+(1/(($C32-1)*P$28/$D32)))*$G32/$F32*$P$8,0)</f>
        <v>763.76110501762287</v>
      </c>
    </row>
    <row r="33" spans="1:18" x14ac:dyDescent="0.35">
      <c r="B33" s="94" t="s">
        <v>7</v>
      </c>
      <c r="C33" s="23"/>
      <c r="D33" s="225"/>
      <c r="E33" s="223"/>
      <c r="F33" s="225"/>
      <c r="G33" s="225"/>
      <c r="H33" s="225"/>
      <c r="I33" s="2"/>
      <c r="J33" s="547"/>
      <c r="K33" s="2"/>
      <c r="L33" s="2"/>
      <c r="M33" s="2"/>
      <c r="N33" s="2"/>
      <c r="O33" s="2"/>
      <c r="P33" s="547"/>
    </row>
    <row r="34" spans="1:18" ht="15" x14ac:dyDescent="0.4">
      <c r="B34" s="95" t="s">
        <v>154</v>
      </c>
      <c r="C34" s="23">
        <f>Input!$C$24</f>
        <v>1.0469999999999999</v>
      </c>
      <c r="D34" s="55">
        <v>10</v>
      </c>
      <c r="E34" s="231">
        <f t="shared" ref="E34:G35" si="9">E17</f>
        <v>57872</v>
      </c>
      <c r="F34" s="237">
        <f t="shared" si="9"/>
        <v>4714055</v>
      </c>
      <c r="G34" s="55">
        <f t="shared" si="9"/>
        <v>4</v>
      </c>
      <c r="H34" s="250">
        <f>Input!$H$24</f>
        <v>50902</v>
      </c>
      <c r="I34" s="2">
        <f>IF(I$28&gt;0,$E34/(1+(1/(($C34-1)*I$28/$D34)))*$G34/$F34,0)</f>
        <v>0</v>
      </c>
      <c r="J34" s="547">
        <f>IF(J$28&gt;0,$E34/(1+(1/(($C34-1)*J$28/$D34)))*$G34/$F34*$J$8,0)</f>
        <v>235.75578072983942</v>
      </c>
      <c r="K34" s="2">
        <f t="shared" ref="K34:K37" si="10">IF(K$28&gt;0,$E34/(1+(1/(($C34-1)*K$28/$D34)))*$G34/$F34*$K$8,0)</f>
        <v>0</v>
      </c>
      <c r="L34" s="2">
        <f t="shared" ref="L34:L37" si="11">IF(L$28&gt;0,$E34/(1+(1/(($C34-1)*L$28/$D34)))*$G34/$F34*$L$8,0)</f>
        <v>0</v>
      </c>
      <c r="M34" s="2">
        <f t="shared" ref="M34:M37" si="12">IF(M$28&gt;0,$E34/(1+(1/(($C34-1)*M$28/$D34)))*$G34/$F34*$M$8,0)</f>
        <v>0</v>
      </c>
      <c r="N34" s="2">
        <f t="shared" ref="N34:N37" si="13">IF(N$28&gt;0,$E34/(1+(1/(($C34-1)*N$28/$D34)))*$G34/$F34*$N$8,0)</f>
        <v>0</v>
      </c>
      <c r="O34" s="2">
        <f t="shared" ref="O34:O37" si="14">IF(O$28&gt;0,$E34/(1+(1/(($C34-1)*O$28/$D34)))*$G34/$F34*$O$8,0)</f>
        <v>0</v>
      </c>
      <c r="P34" s="547">
        <f t="shared" ref="P34:P37" si="15">IF(P$28&gt;0,$E34/(1+(1/(($C34-1)*P$28/$D34)))*$G34/$F34*$P$8,0)</f>
        <v>66.16496530623931</v>
      </c>
    </row>
    <row r="35" spans="1:18" ht="15" x14ac:dyDescent="0.4">
      <c r="B35" s="95" t="s">
        <v>155</v>
      </c>
      <c r="C35" s="23">
        <f>Input!$C$25</f>
        <v>1.1299999999999999</v>
      </c>
      <c r="D35" s="55">
        <v>10</v>
      </c>
      <c r="E35" s="231">
        <f t="shared" si="9"/>
        <v>70425</v>
      </c>
      <c r="F35" s="237">
        <f t="shared" si="9"/>
        <v>4714055</v>
      </c>
      <c r="G35" s="55">
        <f t="shared" si="9"/>
        <v>4</v>
      </c>
      <c r="H35" s="250">
        <f>Input!$H$25</f>
        <v>44075</v>
      </c>
      <c r="I35" s="2">
        <f>IF(I$28&gt;0,$E35/(1+(1/(($C35-1)*I$28/$D35)))*$G35/$F35,0)</f>
        <v>0</v>
      </c>
      <c r="J35" s="547">
        <f>IF(J$28&gt;0,$E35/(1+(1/(($C35-1)*J$28/$D35)))*$G35/$F35*$J$8,0)</f>
        <v>775.28171420272565</v>
      </c>
      <c r="K35" s="2">
        <f t="shared" si="10"/>
        <v>0</v>
      </c>
      <c r="L35" s="2">
        <f t="shared" si="11"/>
        <v>0</v>
      </c>
      <c r="M35" s="2">
        <f t="shared" si="12"/>
        <v>0</v>
      </c>
      <c r="N35" s="2">
        <f t="shared" si="13"/>
        <v>0</v>
      </c>
      <c r="O35" s="2">
        <f t="shared" si="14"/>
        <v>0</v>
      </c>
      <c r="P35" s="547">
        <f t="shared" si="15"/>
        <v>211.43717716487245</v>
      </c>
    </row>
    <row r="36" spans="1:18" ht="15" x14ac:dyDescent="0.4">
      <c r="A36" s="234"/>
      <c r="B36" s="22" t="s">
        <v>174</v>
      </c>
      <c r="C36" s="23">
        <f>Input!$C$26</f>
        <v>1.1819999999999999</v>
      </c>
      <c r="D36" s="55">
        <v>10</v>
      </c>
      <c r="E36" s="231">
        <f>'HH comp &amp; Health'!$C$27</f>
        <v>6485</v>
      </c>
      <c r="F36" s="237">
        <f>'HH comp &amp; Health'!$C$38</f>
        <v>1177070</v>
      </c>
      <c r="G36" s="55">
        <f>Input!$C$54</f>
        <v>2</v>
      </c>
      <c r="H36" s="250">
        <f>Input!$H$26</f>
        <v>2529</v>
      </c>
      <c r="I36" s="2">
        <f>IF(I$28&gt;0,$E36/(1+(1/(($C36-1)*I$28/$D36)))*$G36/$F36,0)</f>
        <v>0</v>
      </c>
      <c r="J36" s="547">
        <f>IF(J$28&gt;0,$E36/(1+(1/(($C36-1)*J$28/$D36)))*$G36/$F36*$J$8,0)</f>
        <v>197.29630393115855</v>
      </c>
      <c r="K36" s="2">
        <f t="shared" si="10"/>
        <v>0</v>
      </c>
      <c r="L36" s="2">
        <f t="shared" si="11"/>
        <v>0</v>
      </c>
      <c r="M36" s="2">
        <f t="shared" si="12"/>
        <v>0</v>
      </c>
      <c r="N36" s="2">
        <f t="shared" si="13"/>
        <v>0</v>
      </c>
      <c r="O36" s="2">
        <f t="shared" si="14"/>
        <v>0</v>
      </c>
      <c r="P36" s="547">
        <f t="shared" si="15"/>
        <v>52.905525846850338</v>
      </c>
    </row>
    <row r="37" spans="1:18" ht="15" x14ac:dyDescent="0.4">
      <c r="A37" s="234"/>
      <c r="B37" s="97" t="s">
        <v>156</v>
      </c>
      <c r="C37" s="222">
        <f>Input!$C$27</f>
        <v>1.05</v>
      </c>
      <c r="D37" s="228">
        <v>4</v>
      </c>
      <c r="E37" s="217">
        <f>'HH comp &amp; Health'!$C$29</f>
        <v>152169</v>
      </c>
      <c r="F37" s="217">
        <f>'HH comp &amp; Health'!$C$38</f>
        <v>1177070</v>
      </c>
      <c r="G37" s="228">
        <f>Input!$C$54</f>
        <v>2</v>
      </c>
      <c r="H37" s="249">
        <f>Input!$H$27</f>
        <v>178</v>
      </c>
      <c r="I37" s="2">
        <f>IF(I$28&gt;0,$E37/(1+(1/(($C37-1)*I$28/$D37)))*$G37/$F37,0)</f>
        <v>0</v>
      </c>
      <c r="J37" s="601">
        <f>IF(J$28&gt;0,$E37/(1+(1/(($C37-1)*J$28/$D37)))*$G37/$F37*$J$8,0)</f>
        <v>3229.9077179484775</v>
      </c>
      <c r="K37" s="2">
        <f t="shared" si="10"/>
        <v>0</v>
      </c>
      <c r="L37" s="2">
        <f t="shared" si="11"/>
        <v>0</v>
      </c>
      <c r="M37" s="2">
        <f t="shared" si="12"/>
        <v>0</v>
      </c>
      <c r="N37" s="2">
        <f t="shared" si="13"/>
        <v>0</v>
      </c>
      <c r="O37" s="2">
        <f t="shared" si="14"/>
        <v>0</v>
      </c>
      <c r="P37" s="547">
        <f t="shared" si="15"/>
        <v>882.33910437282123</v>
      </c>
    </row>
    <row r="39" spans="1:18" ht="15" x14ac:dyDescent="0.4">
      <c r="F39" s="458" t="s">
        <v>471</v>
      </c>
      <c r="G39" s="257" t="s">
        <v>591</v>
      </c>
      <c r="H39" s="459"/>
      <c r="I39" s="451">
        <f>I30*$H30</f>
        <v>0</v>
      </c>
      <c r="J39" s="460">
        <f t="shared" ref="J39:P39" si="16">J30*$H30</f>
        <v>3261723789.7968717</v>
      </c>
      <c r="K39" s="461">
        <f t="shared" si="16"/>
        <v>0</v>
      </c>
      <c r="L39" s="461">
        <f t="shared" si="16"/>
        <v>0</v>
      </c>
      <c r="M39" s="461">
        <f t="shared" si="16"/>
        <v>0</v>
      </c>
      <c r="N39" s="461">
        <f t="shared" si="16"/>
        <v>0</v>
      </c>
      <c r="O39" s="461">
        <f t="shared" si="16"/>
        <v>0</v>
      </c>
      <c r="P39" s="460">
        <f t="shared" si="16"/>
        <v>899507903.1881901</v>
      </c>
    </row>
    <row r="40" spans="1:18" ht="15" x14ac:dyDescent="0.4">
      <c r="G40" s="462" t="s">
        <v>592</v>
      </c>
      <c r="H40" s="463"/>
      <c r="I40" s="238">
        <f>I32*$H32+I34*$H34+I35*$H35+I37*$H37</f>
        <v>0</v>
      </c>
      <c r="J40" s="464">
        <f t="shared" ref="J40:P40" si="17">J32*$H32+J34*$H34+J35*$H35+J37*$H37</f>
        <v>2579410893.8790398</v>
      </c>
      <c r="K40" s="465">
        <f t="shared" si="17"/>
        <v>0</v>
      </c>
      <c r="L40" s="465">
        <f t="shared" si="17"/>
        <v>0</v>
      </c>
      <c r="M40" s="465">
        <f t="shared" si="17"/>
        <v>0</v>
      </c>
      <c r="N40" s="465">
        <f t="shared" si="17"/>
        <v>0</v>
      </c>
      <c r="O40" s="465">
        <f t="shared" si="17"/>
        <v>0</v>
      </c>
      <c r="P40" s="464">
        <f t="shared" si="17"/>
        <v>711294444.41349435</v>
      </c>
    </row>
    <row r="41" spans="1:18" ht="15" x14ac:dyDescent="0.4">
      <c r="G41" s="257" t="s">
        <v>593</v>
      </c>
      <c r="H41" s="459"/>
      <c r="I41" s="451">
        <f>I34*$H34+I35*$H35+I37*$H37</f>
        <v>0</v>
      </c>
      <c r="J41" s="460">
        <f t="shared" ref="J41:P41" si="18">J34*$H34+J35*$H35+J37*$H37</f>
        <v>46745905.877990246</v>
      </c>
      <c r="K41" s="461">
        <f t="shared" si="18"/>
        <v>0</v>
      </c>
      <c r="L41" s="461">
        <f t="shared" si="18"/>
        <v>0</v>
      </c>
      <c r="M41" s="461">
        <f t="shared" si="18"/>
        <v>0</v>
      </c>
      <c r="N41" s="461">
        <f t="shared" si="18"/>
        <v>0</v>
      </c>
      <c r="O41" s="461">
        <f t="shared" si="18"/>
        <v>0</v>
      </c>
      <c r="P41" s="460">
        <f t="shared" si="18"/>
        <v>12844079.008138308</v>
      </c>
      <c r="R41" s="689"/>
    </row>
    <row r="42" spans="1:18" ht="15" x14ac:dyDescent="0.4">
      <c r="G42" s="466" t="s">
        <v>594</v>
      </c>
      <c r="H42" s="467"/>
      <c r="I42" s="456">
        <f>I41+I39</f>
        <v>0</v>
      </c>
      <c r="J42" s="468">
        <f t="shared" ref="J42:P42" si="19">J41+J39</f>
        <v>3308469695.6748619</v>
      </c>
      <c r="K42" s="469">
        <f t="shared" si="19"/>
        <v>0</v>
      </c>
      <c r="L42" s="469">
        <f t="shared" si="19"/>
        <v>0</v>
      </c>
      <c r="M42" s="469">
        <f t="shared" si="19"/>
        <v>0</v>
      </c>
      <c r="N42" s="469">
        <f t="shared" si="19"/>
        <v>0</v>
      </c>
      <c r="O42" s="469">
        <f t="shared" si="19"/>
        <v>0</v>
      </c>
      <c r="P42" s="468">
        <f t="shared" si="19"/>
        <v>912351982.1963284</v>
      </c>
    </row>
    <row r="44" spans="1:18" x14ac:dyDescent="0.35">
      <c r="I44" s="448"/>
      <c r="J44" s="448"/>
      <c r="K44" s="448"/>
      <c r="L44" s="448"/>
      <c r="M44" s="633">
        <f t="shared" ref="M44" si="20">M6</f>
        <v>0</v>
      </c>
      <c r="N44" s="448"/>
    </row>
    <row r="45" spans="1:18" ht="15.5" x14ac:dyDescent="0.35">
      <c r="A45" s="241" t="s">
        <v>474</v>
      </c>
      <c r="B45" s="242"/>
      <c r="I45" s="632" t="s">
        <v>808</v>
      </c>
      <c r="J45" s="448"/>
      <c r="K45" s="448"/>
      <c r="L45" s="634"/>
      <c r="M45" s="634"/>
      <c r="N45" s="634"/>
    </row>
    <row r="46" spans="1:18" x14ac:dyDescent="0.35">
      <c r="A46" s="220"/>
      <c r="I46" s="307" t="s">
        <v>807</v>
      </c>
      <c r="J46" s="635">
        <f>J8</f>
        <v>360099</v>
      </c>
      <c r="K46" s="635">
        <f t="shared" ref="K46:P46" si="21">K8</f>
        <v>1973.0777142229585</v>
      </c>
      <c r="L46" s="635">
        <f t="shared" si="21"/>
        <v>101236.28659302443</v>
      </c>
      <c r="M46" s="635">
        <f t="shared" si="21"/>
        <v>369512.44606453914</v>
      </c>
      <c r="N46" s="635">
        <f t="shared" si="21"/>
        <v>35432.700307558553</v>
      </c>
      <c r="O46" s="635">
        <f t="shared" si="21"/>
        <v>15531.831390996367</v>
      </c>
      <c r="P46" s="635">
        <f t="shared" si="21"/>
        <v>44645.397397201348</v>
      </c>
    </row>
    <row r="47" spans="1:18" x14ac:dyDescent="0.35">
      <c r="B47" s="446" t="s">
        <v>466</v>
      </c>
      <c r="C47" s="539"/>
      <c r="D47" s="540"/>
      <c r="E47" s="540"/>
      <c r="F47" s="540"/>
      <c r="G47" s="540"/>
      <c r="H47" s="548"/>
      <c r="I47" s="384"/>
      <c r="J47" s="600" t="s">
        <v>809</v>
      </c>
      <c r="K47" s="599" t="s">
        <v>455</v>
      </c>
      <c r="L47" s="599" t="s">
        <v>457</v>
      </c>
      <c r="M47" s="599" t="s">
        <v>458</v>
      </c>
      <c r="N47" s="599" t="s">
        <v>461</v>
      </c>
      <c r="O47" s="599" t="s">
        <v>301</v>
      </c>
      <c r="P47" s="600" t="s">
        <v>810</v>
      </c>
    </row>
    <row r="48" spans="1:18" x14ac:dyDescent="0.35">
      <c r="B48" s="477" t="s">
        <v>13</v>
      </c>
      <c r="C48" s="243" t="s">
        <v>59</v>
      </c>
      <c r="D48" s="14" t="s">
        <v>463</v>
      </c>
      <c r="E48" s="14" t="s">
        <v>467</v>
      </c>
      <c r="F48" s="14" t="s">
        <v>468</v>
      </c>
      <c r="G48" s="243" t="s">
        <v>469</v>
      </c>
      <c r="H48" s="243" t="s">
        <v>476</v>
      </c>
      <c r="I48" s="541" t="s">
        <v>14</v>
      </c>
      <c r="J48" s="541" t="s">
        <v>15</v>
      </c>
      <c r="K48" s="541" t="s">
        <v>454</v>
      </c>
      <c r="L48" s="541" t="s">
        <v>456</v>
      </c>
      <c r="M48" s="541" t="s">
        <v>459</v>
      </c>
      <c r="N48" s="541" t="s">
        <v>460</v>
      </c>
      <c r="O48" s="541" t="s">
        <v>462</v>
      </c>
      <c r="P48" s="541" t="s">
        <v>17</v>
      </c>
    </row>
    <row r="49" spans="1:18" ht="15.5" x14ac:dyDescent="0.4">
      <c r="B49" s="244" t="s">
        <v>464</v>
      </c>
      <c r="C49" s="16"/>
      <c r="D49" s="225"/>
      <c r="E49" s="223"/>
      <c r="F49" s="225"/>
      <c r="G49" s="225"/>
      <c r="H49" s="225"/>
      <c r="I49" s="542">
        <f>Input!$D$32</f>
        <v>0</v>
      </c>
      <c r="J49" s="542">
        <f>Input!$D$33</f>
        <v>0</v>
      </c>
      <c r="K49" s="543">
        <f>Input!$D$34</f>
        <v>17.534935092014717</v>
      </c>
      <c r="L49" s="544">
        <f>Input!$D$35</f>
        <v>2.1827720031553586</v>
      </c>
      <c r="M49" s="544">
        <f>Input!$D$36</f>
        <v>0.50931346740291705</v>
      </c>
      <c r="N49" s="544">
        <f>Input!$D$37</f>
        <v>0.50931346740291705</v>
      </c>
      <c r="O49" s="544">
        <f>Input!$D$38</f>
        <v>0.16977115580097232</v>
      </c>
      <c r="P49" s="542">
        <f>Input!$D$39</f>
        <v>0</v>
      </c>
    </row>
    <row r="50" spans="1:18" x14ac:dyDescent="0.35">
      <c r="B50" s="18" t="s">
        <v>5</v>
      </c>
      <c r="C50" s="19"/>
      <c r="D50" s="226"/>
      <c r="E50" s="224"/>
      <c r="F50" s="226"/>
      <c r="G50" s="226"/>
      <c r="H50" s="226"/>
      <c r="I50" s="2"/>
      <c r="J50" s="2"/>
      <c r="K50" s="2"/>
      <c r="L50" s="2"/>
      <c r="M50" s="2"/>
      <c r="N50" s="2"/>
      <c r="O50" s="2"/>
      <c r="P50" s="2"/>
    </row>
    <row r="51" spans="1:18" ht="15" x14ac:dyDescent="0.4">
      <c r="A51" s="234"/>
      <c r="B51" s="22" t="s">
        <v>148</v>
      </c>
      <c r="C51" s="23">
        <f>Input!$D$11</f>
        <v>1.105</v>
      </c>
      <c r="D51" s="55">
        <v>10</v>
      </c>
      <c r="E51" s="231">
        <f>'HH comp &amp; Health'!$C$21</f>
        <v>29690</v>
      </c>
      <c r="F51" s="236">
        <f>'HH comp &amp; Health'!$C$37</f>
        <v>2790940</v>
      </c>
      <c r="G51" s="55">
        <f>Input!$D$53</f>
        <v>2</v>
      </c>
      <c r="H51" s="250">
        <f>Input!$I$11</f>
        <v>15691757</v>
      </c>
      <c r="I51" s="2">
        <f>IF(I$49&gt;0,$E51/(1+(1/(($C51-1)*I$49/$D51)))*$G51/$F51,0)</f>
        <v>0</v>
      </c>
      <c r="J51" s="2">
        <f>IF(J$49&gt;0,$E51/(1+(1/(($C51-1)*J$49/$D51)))*$G51/$F51*$J$46,0)</f>
        <v>0</v>
      </c>
      <c r="K51" s="196">
        <f>IF(K$49&gt;0,$E51/(1+(1/(($C51-1)*K$49/$D51)))*$G51/$F51*$K$46,0)</f>
        <v>6.5272883200054164</v>
      </c>
      <c r="L51" s="196">
        <f>IF(L$49&gt;0,$E51/(1+(1/(($C51-1)*L$49/$D51)))*$G51/$F51*$L$46,0)</f>
        <v>48.259440570959697</v>
      </c>
      <c r="M51" s="196">
        <f>IF(M$49&gt;0,$E51/(1+(1/(($C51-1)*M$49/$D51)))*$G51/$F51*$M$46,0)</f>
        <v>41.819313111870002</v>
      </c>
      <c r="N51" s="196">
        <f>IF(N$49&gt;0,$E51/(1+(1/(($C51-1)*N$49/$D51)))*$G51/$F51*$N$46,0)</f>
        <v>4.0100711203163018</v>
      </c>
      <c r="O51" s="196">
        <f>IF(O$49&gt;0,$E51/(1+(1/(($C51-1)*O$49/$D51)))*$G51/$F51*$O$46,0)</f>
        <v>0.58801997871681466</v>
      </c>
      <c r="P51" s="2">
        <f>IF(P$49&gt;0,$E51/(1+(1/(($C51-1)*P$49/$D51)))*$G51/$F51*$P$46,0)</f>
        <v>0</v>
      </c>
      <c r="R51" s="602"/>
    </row>
    <row r="52" spans="1:18" x14ac:dyDescent="0.35">
      <c r="A52" s="235"/>
      <c r="B52" s="25" t="s">
        <v>6</v>
      </c>
      <c r="C52" s="23"/>
      <c r="D52" s="225"/>
      <c r="E52" s="232"/>
      <c r="F52" s="236"/>
      <c r="G52" s="225"/>
      <c r="H52" s="225"/>
      <c r="I52" s="2"/>
      <c r="J52" s="2"/>
      <c r="K52" s="196"/>
      <c r="L52" s="196"/>
      <c r="M52" s="196"/>
      <c r="N52" s="196"/>
      <c r="O52" s="196"/>
      <c r="P52" s="2"/>
      <c r="R52" s="602"/>
    </row>
    <row r="53" spans="1:18" ht="15" x14ac:dyDescent="0.4">
      <c r="A53" s="234"/>
      <c r="B53" s="22" t="s">
        <v>149</v>
      </c>
      <c r="C53" s="23">
        <f>Input!$D$13</f>
        <v>1.105</v>
      </c>
      <c r="D53" s="55">
        <v>10</v>
      </c>
      <c r="E53" s="231">
        <f>'HH comp &amp; Health'!$C$23</f>
        <v>395580</v>
      </c>
      <c r="F53" s="236">
        <f>'HH comp &amp; Health'!$C$37</f>
        <v>2790940</v>
      </c>
      <c r="G53" s="55">
        <f>Input!$D$53</f>
        <v>2</v>
      </c>
      <c r="H53" s="250">
        <f>Input!$I$13</f>
        <v>914488</v>
      </c>
      <c r="I53" s="2">
        <f>IF(I$49&gt;0,$E53/(1+(1/(($C53-1)*I$49/$D53)))*$G53/$F53,0)</f>
        <v>0</v>
      </c>
      <c r="J53" s="2">
        <f>IF(J$49&gt;0,$E53/(1+(1/(($C53-1)*J$49/$D53)))*$G53/$F53*$J$46,0)</f>
        <v>0</v>
      </c>
      <c r="K53" s="196">
        <f>IF(K$49&gt;0,$E53/(1+(1/(($C53-1)*K$49/$D53)))*$G53/$F53*$K$46,0)</f>
        <v>86.967487828485773</v>
      </c>
      <c r="L53" s="196">
        <f>IF(L$49&gt;0,$E53/(1+(1/(($C53-1)*L$49/$D53)))*$G53/$F53*$L$46,0)</f>
        <v>642.9932469201832</v>
      </c>
      <c r="M53" s="196">
        <f>IF(M$49&gt;0,$E53/(1+(1/(($C53-1)*M$49/$D53)))*$G53/$F53*$M$46,0)</f>
        <v>557.18706233726959</v>
      </c>
      <c r="N53" s="196">
        <f>IF(N$49&gt;0,$E53/(1+(1/(($C53-1)*N$49/$D53)))*$G53/$F53*$N$46,0)</f>
        <v>53.428896388505315</v>
      </c>
      <c r="O53" s="196">
        <f>IF(O$49&gt;0,$E53/(1+(1/(($C53-1)*O$49/$D53)))*$G53/$F53*$O$46,0)</f>
        <v>7.8345888575546487</v>
      </c>
      <c r="P53" s="2">
        <f>IF(P$49&gt;0,$E53/(1+(1/(($C53-1)*P$49/$D53)))*$G53/$F53*$P$46,0)</f>
        <v>0</v>
      </c>
      <c r="R53" s="602"/>
    </row>
    <row r="54" spans="1:18" x14ac:dyDescent="0.35">
      <c r="A54" s="235"/>
      <c r="B54" s="18" t="s">
        <v>7</v>
      </c>
      <c r="C54" s="23"/>
      <c r="D54" s="225"/>
      <c r="E54" s="232"/>
      <c r="F54" s="225"/>
      <c r="G54" s="225"/>
      <c r="H54" s="225"/>
      <c r="I54" s="2"/>
      <c r="J54" s="2"/>
      <c r="K54" s="196"/>
      <c r="L54" s="196"/>
      <c r="M54" s="196"/>
      <c r="N54" s="196"/>
      <c r="O54" s="196"/>
      <c r="P54" s="2"/>
      <c r="R54" s="602"/>
    </row>
    <row r="55" spans="1:18" ht="15" x14ac:dyDescent="0.4">
      <c r="A55" s="234"/>
      <c r="B55" s="22" t="s">
        <v>150</v>
      </c>
      <c r="C55" s="23">
        <f>Input!$D$15</f>
        <v>1.115</v>
      </c>
      <c r="D55" s="55">
        <v>10</v>
      </c>
      <c r="E55" s="231">
        <f>'HH comp &amp; Health'!$C$25</f>
        <v>57872</v>
      </c>
      <c r="F55" s="236">
        <f>'HH comp &amp; Health'!$C$35</f>
        <v>4714055</v>
      </c>
      <c r="G55" s="55">
        <f>SUM(Input!$D$53:$D$54)</f>
        <v>4</v>
      </c>
      <c r="H55" s="250">
        <f>Input!$I$15</f>
        <v>50902</v>
      </c>
      <c r="I55" s="2">
        <f>IF(I$49&gt;0,$E55/(1+(1/(($C55-1)*I$49/$D55)))*$G55/$F55,0)</f>
        <v>0</v>
      </c>
      <c r="J55" s="2">
        <f t="shared" ref="J55:J56" si="22">IF(J$49&gt;0,$E55/(1+(1/(($C55-1)*J$49/$D55)))*$G55/$F55*$J$46,0)</f>
        <v>0</v>
      </c>
      <c r="K55" s="196">
        <f t="shared" ref="K55:K56" si="23">IF(K$49&gt;0,$E55/(1+(1/(($C55-1)*K$49/$D55)))*$G55/$F55*$K$46,0)</f>
        <v>16.259283636376676</v>
      </c>
      <c r="L55" s="196">
        <f>IF(L$49&gt;0,$E55/(1+(1/(($C55-1)*L$49/$D55)))*$G55/$F55*$L$46,0)</f>
        <v>121.73325370471963</v>
      </c>
      <c r="M55" s="196">
        <f>IF(M$49&gt;0,$E55/(1+(1/(($C55-1)*M$49/$D55)))*$G55/$F55*$M$46,0)</f>
        <v>105.65976029122922</v>
      </c>
      <c r="N55" s="196">
        <f t="shared" ref="N55:N56" si="24">IF(N$49&gt;0,$E55/(1+(1/(($C55-1)*N$49/$D55)))*$G55/$F55*$N$46,0)</f>
        <v>10.131757836145269</v>
      </c>
      <c r="O55" s="196">
        <f t="shared" ref="O55:O56" si="25">IF(O$49&gt;0,$E55/(1+(1/(($C55-1)*O$49/$D55)))*$G55/$F55*$O$46,0)</f>
        <v>1.486179184929739</v>
      </c>
      <c r="P55" s="2">
        <f>IF(P$49&gt;0,$E55/(1+(1/(($C55-1)*P$49/$D55)))*$G55/$F55*$P$46,0)</f>
        <v>0</v>
      </c>
      <c r="R55" s="602"/>
    </row>
    <row r="56" spans="1:18" ht="15" x14ac:dyDescent="0.4">
      <c r="A56" s="234"/>
      <c r="B56" s="22" t="s">
        <v>151</v>
      </c>
      <c r="C56" s="23">
        <f>Input!$D$16</f>
        <v>1.07</v>
      </c>
      <c r="D56" s="55">
        <v>10</v>
      </c>
      <c r="E56" s="231">
        <f>'HH comp &amp; Health'!$C$26</f>
        <v>70425</v>
      </c>
      <c r="F56" s="236">
        <f>'HH comp &amp; Health'!$C$35</f>
        <v>4714055</v>
      </c>
      <c r="G56" s="55">
        <f>SUM(Input!$D$53:$D$54)</f>
        <v>4</v>
      </c>
      <c r="H56" s="250">
        <f>Input!$I$16</f>
        <v>44075</v>
      </c>
      <c r="I56" s="2">
        <f>IF(I$49&gt;0,$E56/(1+(1/(($C56-1)*I$49/$D56)))*$G56/$F56,0)</f>
        <v>0</v>
      </c>
      <c r="J56" s="2">
        <f t="shared" si="22"/>
        <v>0</v>
      </c>
      <c r="K56" s="196">
        <f t="shared" si="23"/>
        <v>12.890140222435486</v>
      </c>
      <c r="L56" s="196">
        <f>IF(L$49&gt;0,$E56/(1+(1/(($C56-1)*L$49/$D56)))*$G56/$F56*$L$46,0)</f>
        <v>91.043563296681512</v>
      </c>
      <c r="M56" s="196">
        <f>IF(M$49&gt;0,$E56/(1+(1/(($C56-1)*M$49/$D56)))*$G56/$F56*$M$46,0)</f>
        <v>78.443846686257785</v>
      </c>
      <c r="N56" s="196">
        <f t="shared" si="24"/>
        <v>7.5220126959425286</v>
      </c>
      <c r="O56" s="196">
        <f t="shared" si="25"/>
        <v>1.1016940556246564</v>
      </c>
      <c r="P56" s="2">
        <f>IF(P$49&gt;0,$E56/(1+(1/(($C56-1)*P$49/$D56)))*$G56/$F56*$P$46,0)</f>
        <v>0</v>
      </c>
      <c r="R56" s="602"/>
    </row>
    <row r="57" spans="1:18" ht="15" x14ac:dyDescent="0.4">
      <c r="A57" s="234"/>
      <c r="B57" s="97" t="s">
        <v>92</v>
      </c>
      <c r="C57" s="222">
        <f>Input!$D$17</f>
        <v>0.9</v>
      </c>
      <c r="D57" s="228">
        <v>10</v>
      </c>
      <c r="E57" s="217" t="s">
        <v>470</v>
      </c>
      <c r="F57" s="217">
        <f>'HH comp &amp; Health'!$C$35</f>
        <v>4714055</v>
      </c>
      <c r="G57" s="228">
        <f>SUM(Input!$D$53:$D$54)</f>
        <v>4</v>
      </c>
      <c r="H57" s="249">
        <f>Input!$I$17</f>
        <v>124</v>
      </c>
      <c r="I57" s="2">
        <f>IF(I$49&gt;0,$C$57*I$49/$D$57*$G$57,0)</f>
        <v>0</v>
      </c>
      <c r="J57" s="2">
        <f>IF(J$49&gt;0,$C$57*J$49/$D$57*$G$57*$J$46*$J$46,0)</f>
        <v>0</v>
      </c>
      <c r="K57" s="601">
        <f>IF(K$49&gt;0,$C$57*K$49/$D$57*$G$57*K46,0)</f>
        <v>12455.204274144122</v>
      </c>
      <c r="L57" s="601">
        <f>IF(L$49&gt;0,$C$57*L$49/$D$57*$G$57*$L$46,0)</f>
        <v>79551.263548319737</v>
      </c>
      <c r="M57" s="601">
        <f>IF(M$49&gt;0,$C$57*M$49/$D$57*$G$57*M46,0)</f>
        <v>67751.159455318964</v>
      </c>
      <c r="N57" s="601">
        <f>IF(N$49&gt;0,$C$57*N$49/$D$57*$G$57*$N$46,0)</f>
        <v>6496.6865231127786</v>
      </c>
      <c r="O57" s="601">
        <f>IF(O$49&gt;0,$C$57*O$49/$D$57*$G$57*O46,0)</f>
        <v>949.26850810389965</v>
      </c>
      <c r="P57" s="2">
        <f>IF(P$49&gt;0,$C$57*P$49/$D$57*$G$57*$P$46,0)</f>
        <v>0</v>
      </c>
      <c r="R57" s="602"/>
    </row>
    <row r="58" spans="1:18" x14ac:dyDescent="0.35">
      <c r="A58" s="234"/>
      <c r="B58" s="11"/>
      <c r="C58" s="261"/>
      <c r="D58" s="177"/>
      <c r="E58" s="102"/>
      <c r="F58" s="262"/>
      <c r="G58" s="102"/>
      <c r="H58" s="262"/>
      <c r="I58" s="2"/>
      <c r="J58" s="2"/>
      <c r="K58" s="2"/>
      <c r="L58" s="2"/>
      <c r="M58" s="2"/>
      <c r="N58" s="2"/>
      <c r="O58" s="2"/>
      <c r="P58" s="2"/>
    </row>
    <row r="59" spans="1:18" ht="15" x14ac:dyDescent="0.4">
      <c r="A59" s="234"/>
      <c r="B59" s="11"/>
      <c r="C59" s="261"/>
      <c r="D59" s="177"/>
      <c r="E59" s="102"/>
      <c r="F59" s="262"/>
      <c r="G59" s="450" t="s">
        <v>587</v>
      </c>
      <c r="H59" s="450"/>
      <c r="I59" s="451">
        <f>I51*$H51</f>
        <v>0</v>
      </c>
      <c r="J59" s="451">
        <f t="shared" ref="J59:P59" si="26">J51*$H51</f>
        <v>0</v>
      </c>
      <c r="K59" s="452">
        <f t="shared" si="26"/>
        <v>102424622.18646324</v>
      </c>
      <c r="L59" s="452">
        <f t="shared" si="26"/>
        <v>757275414.39544082</v>
      </c>
      <c r="M59" s="452">
        <f t="shared" si="26"/>
        <v>656218499.25837791</v>
      </c>
      <c r="N59" s="452">
        <f t="shared" si="26"/>
        <v>62925061.572721168</v>
      </c>
      <c r="O59" s="452">
        <f t="shared" si="26"/>
        <v>9227066.6171694268</v>
      </c>
      <c r="P59" s="451">
        <f t="shared" si="26"/>
        <v>0</v>
      </c>
    </row>
    <row r="60" spans="1:18" ht="15" x14ac:dyDescent="0.4">
      <c r="A60" s="234"/>
      <c r="B60" s="11"/>
      <c r="C60" s="261"/>
      <c r="D60" s="177"/>
      <c r="E60" s="102"/>
      <c r="F60" s="262"/>
      <c r="G60" s="453" t="s">
        <v>588</v>
      </c>
      <c r="H60" s="453"/>
      <c r="I60" s="238">
        <f>I53*$H53</f>
        <v>0</v>
      </c>
      <c r="J60" s="238">
        <f t="shared" ref="J60:P60" si="27">J53*$H53</f>
        <v>0</v>
      </c>
      <c r="K60" s="454">
        <f t="shared" si="27"/>
        <v>79530724.009296298</v>
      </c>
      <c r="L60" s="454">
        <f t="shared" si="27"/>
        <v>588009608.38954449</v>
      </c>
      <c r="M60" s="454">
        <f t="shared" si="27"/>
        <v>509540882.262685</v>
      </c>
      <c r="N60" s="454">
        <f t="shared" si="27"/>
        <v>48860084.600531451</v>
      </c>
      <c r="O60" s="454">
        <f t="shared" si="27"/>
        <v>7164637.4951674351</v>
      </c>
      <c r="P60" s="238">
        <f t="shared" si="27"/>
        <v>0</v>
      </c>
    </row>
    <row r="61" spans="1:18" ht="15" x14ac:dyDescent="0.4">
      <c r="A61" s="234"/>
      <c r="B61" s="11"/>
      <c r="C61" s="261"/>
      <c r="D61" s="177"/>
      <c r="E61" s="102"/>
      <c r="F61" s="262"/>
      <c r="G61" s="450" t="s">
        <v>589</v>
      </c>
      <c r="H61" s="453"/>
      <c r="I61" s="451">
        <f>I55*$H55+I56*$H56+I57*$H57</f>
        <v>0</v>
      </c>
      <c r="J61" s="451">
        <f t="shared" ref="J61:P61" si="28">J55*$H55+J56*$H56+J57*$H57</f>
        <v>0</v>
      </c>
      <c r="K61" s="452">
        <f t="shared" si="28"/>
        <v>2940208.3159565609</v>
      </c>
      <c r="L61" s="452">
        <f t="shared" si="28"/>
        <v>20073567.812370524</v>
      </c>
      <c r="M61" s="452">
        <f t="shared" si="28"/>
        <v>17236849.433500513</v>
      </c>
      <c r="N61" s="452">
        <f t="shared" si="28"/>
        <v>1652848.5758151179</v>
      </c>
      <c r="O61" s="452">
        <f t="shared" si="28"/>
        <v>241915.95337783388</v>
      </c>
      <c r="P61" s="451">
        <f t="shared" si="28"/>
        <v>0</v>
      </c>
    </row>
    <row r="62" spans="1:18" ht="15" x14ac:dyDescent="0.4">
      <c r="A62" s="234"/>
      <c r="B62" s="11"/>
      <c r="C62" s="261"/>
      <c r="D62" s="177"/>
      <c r="E62" s="102"/>
      <c r="F62" s="262"/>
      <c r="G62" s="470" t="s">
        <v>590</v>
      </c>
      <c r="H62" s="470"/>
      <c r="I62" s="471">
        <f>I61+I59</f>
        <v>0</v>
      </c>
      <c r="J62" s="471">
        <f t="shared" ref="J62:P62" si="29">J61+J59</f>
        <v>0</v>
      </c>
      <c r="K62" s="472">
        <f t="shared" si="29"/>
        <v>105364830.5024198</v>
      </c>
      <c r="L62" s="472">
        <f t="shared" si="29"/>
        <v>777348982.20781136</v>
      </c>
      <c r="M62" s="472">
        <f t="shared" si="29"/>
        <v>673455348.69187844</v>
      </c>
      <c r="N62" s="472">
        <f t="shared" si="29"/>
        <v>64577910.148536287</v>
      </c>
      <c r="O62" s="472">
        <f t="shared" si="29"/>
        <v>9468982.5705472603</v>
      </c>
      <c r="P62" s="471">
        <f t="shared" si="29"/>
        <v>0</v>
      </c>
    </row>
    <row r="63" spans="1:18" x14ac:dyDescent="0.35">
      <c r="A63" s="234"/>
      <c r="B63" s="11"/>
      <c r="C63" s="261"/>
      <c r="D63" s="177"/>
      <c r="E63" s="102"/>
      <c r="F63" s="262"/>
      <c r="G63" s="262"/>
      <c r="H63" s="262"/>
      <c r="I63" s="262"/>
      <c r="J63" s="262"/>
      <c r="K63" s="262"/>
      <c r="L63" s="262"/>
      <c r="M63" s="262"/>
      <c r="N63" s="262"/>
      <c r="O63" s="262"/>
      <c r="P63" s="262"/>
      <c r="Q63" s="262"/>
    </row>
    <row r="64" spans="1:18" x14ac:dyDescent="0.35">
      <c r="A64" s="234"/>
      <c r="B64" s="446" t="s">
        <v>466</v>
      </c>
      <c r="C64" s="539"/>
      <c r="D64" s="540"/>
      <c r="E64" s="540"/>
      <c r="F64" s="540"/>
      <c r="G64" s="540"/>
      <c r="H64" s="548"/>
      <c r="I64" s="384"/>
      <c r="J64" s="600" t="s">
        <v>809</v>
      </c>
      <c r="K64" s="599" t="s">
        <v>455</v>
      </c>
      <c r="L64" s="599" t="s">
        <v>457</v>
      </c>
      <c r="M64" s="599" t="s">
        <v>458</v>
      </c>
      <c r="N64" s="599" t="s">
        <v>461</v>
      </c>
      <c r="O64" s="599" t="s">
        <v>301</v>
      </c>
      <c r="P64" s="384"/>
    </row>
    <row r="65" spans="1:18" x14ac:dyDescent="0.35">
      <c r="A65" s="234"/>
      <c r="B65" s="477" t="s">
        <v>13</v>
      </c>
      <c r="C65" s="243" t="s">
        <v>59</v>
      </c>
      <c r="D65" s="14" t="s">
        <v>463</v>
      </c>
      <c r="E65" s="14" t="s">
        <v>467</v>
      </c>
      <c r="F65" s="14" t="s">
        <v>468</v>
      </c>
      <c r="G65" s="243" t="s">
        <v>469</v>
      </c>
      <c r="H65" s="243" t="s">
        <v>476</v>
      </c>
      <c r="I65" s="541" t="s">
        <v>14</v>
      </c>
      <c r="J65" s="541" t="s">
        <v>15</v>
      </c>
      <c r="K65" s="541" t="s">
        <v>454</v>
      </c>
      <c r="L65" s="541" t="s">
        <v>456</v>
      </c>
      <c r="M65" s="541" t="s">
        <v>459</v>
      </c>
      <c r="N65" s="541" t="s">
        <v>460</v>
      </c>
      <c r="O65" s="541" t="s">
        <v>462</v>
      </c>
      <c r="P65" s="541" t="s">
        <v>17</v>
      </c>
    </row>
    <row r="66" spans="1:18" ht="15.5" x14ac:dyDescent="0.4">
      <c r="B66" s="245" t="s">
        <v>465</v>
      </c>
      <c r="C66" s="23"/>
      <c r="D66" s="227"/>
      <c r="E66" s="233"/>
      <c r="F66" s="227"/>
      <c r="G66" s="225"/>
      <c r="H66" s="225"/>
      <c r="I66" s="545">
        <f>Input!$D$41</f>
        <v>0</v>
      </c>
      <c r="J66" s="546">
        <f>Input!$D$42</f>
        <v>2.875</v>
      </c>
      <c r="K66" s="545">
        <f>Input!$D$43</f>
        <v>0</v>
      </c>
      <c r="L66" s="545">
        <f>Input!$D$44</f>
        <v>0</v>
      </c>
      <c r="M66" s="545">
        <f>Input!$D$45</f>
        <v>0</v>
      </c>
      <c r="N66" s="545">
        <f>Input!$D$46</f>
        <v>0</v>
      </c>
      <c r="O66" s="545">
        <f>Input!$D$47</f>
        <v>0</v>
      </c>
      <c r="P66" s="546">
        <f>Input!$D$48</f>
        <v>6.6210750762379211</v>
      </c>
    </row>
    <row r="67" spans="1:18" x14ac:dyDescent="0.35">
      <c r="B67" s="94" t="s">
        <v>5</v>
      </c>
      <c r="C67" s="23"/>
      <c r="D67" s="225"/>
      <c r="E67" s="232"/>
      <c r="F67" s="225"/>
      <c r="G67" s="226"/>
      <c r="H67" s="226"/>
      <c r="I67" s="2"/>
      <c r="J67" s="2"/>
      <c r="K67" s="2"/>
      <c r="L67" s="2"/>
      <c r="M67" s="2"/>
      <c r="N67" s="2"/>
      <c r="O67" s="2"/>
      <c r="P67" s="2"/>
    </row>
    <row r="68" spans="1:18" ht="15" x14ac:dyDescent="0.4">
      <c r="B68" s="95" t="s">
        <v>152</v>
      </c>
      <c r="C68" s="23">
        <f>Input!$D$20</f>
        <v>1.097</v>
      </c>
      <c r="D68" s="55">
        <v>10</v>
      </c>
      <c r="E68" s="231">
        <f>E51</f>
        <v>29690</v>
      </c>
      <c r="F68" s="237">
        <f>F51</f>
        <v>2790940</v>
      </c>
      <c r="G68" s="55">
        <f>G51</f>
        <v>2</v>
      </c>
      <c r="H68" s="250">
        <f>Input!$I$20</f>
        <v>15691757</v>
      </c>
      <c r="I68" s="2">
        <f>IF(I$66&gt;0,$E68/(1+(1/(($C68-1)*I$66/$D68)))*$G68/$F68,0)</f>
        <v>0</v>
      </c>
      <c r="J68" s="547">
        <f>IF(J$66&gt;0,$E68/(1+(1/(($C68-1)*J$66/$D68)))*$G68/$F68*$J$46,0)</f>
        <v>207.8622419272024</v>
      </c>
      <c r="K68" s="2">
        <f>IF(K$66&gt;0,$E68/(1+(1/(($C68-1)*K$66/$D68)))*$G68/$F68*$K$46,0)</f>
        <v>0</v>
      </c>
      <c r="L68" s="2">
        <f>IF(L$66&gt;0,$E68/(1+(1/(($C68-1)*L$66/$D68)))*$G68/$F68*$L$46,0)</f>
        <v>0</v>
      </c>
      <c r="M68" s="2">
        <f>IF(M$66&gt;0,$E68/(1+(1/(($C68-1)*M$66/$D68)))*$G68/$F68*$M$46,0)</f>
        <v>0</v>
      </c>
      <c r="N68" s="2">
        <f>IF(N$66&gt;0,$E68/(1+(1/(($C68-1)*N$66/$D68)))*$G68/$F68*$N$46,0)</f>
        <v>0</v>
      </c>
      <c r="O68" s="2">
        <f>IF(O$66&gt;0,$E68/(1+(1/(($C68-1)*O$66/$D68)))*$G68/$F68*$O$46,0)</f>
        <v>0</v>
      </c>
      <c r="P68" s="547">
        <f>IF(P$66&gt;0,$E68/(1+(1/(($C68-1)*P$66/$D68)))*$G68/$F68*$P$46,0)</f>
        <v>57.32359373065681</v>
      </c>
      <c r="R68" s="547"/>
    </row>
    <row r="69" spans="1:18" x14ac:dyDescent="0.35">
      <c r="B69" s="96" t="s">
        <v>6</v>
      </c>
      <c r="C69" s="23"/>
      <c r="D69" s="225"/>
      <c r="E69" s="223"/>
      <c r="F69" s="225"/>
      <c r="G69" s="225"/>
      <c r="H69" s="225"/>
      <c r="I69" s="2"/>
      <c r="J69" s="547"/>
      <c r="K69" s="2"/>
      <c r="L69" s="2"/>
      <c r="M69" s="2"/>
      <c r="N69" s="2"/>
      <c r="O69" s="2"/>
      <c r="P69" s="547"/>
      <c r="R69" s="603"/>
    </row>
    <row r="70" spans="1:18" ht="15" x14ac:dyDescent="0.4">
      <c r="B70" s="95" t="s">
        <v>153</v>
      </c>
      <c r="C70" s="23">
        <f>Input!$D$22</f>
        <v>1.097</v>
      </c>
      <c r="D70" s="55">
        <v>10</v>
      </c>
      <c r="E70" s="231">
        <f>E53</f>
        <v>395580</v>
      </c>
      <c r="F70" s="237">
        <f>F53</f>
        <v>2790940</v>
      </c>
      <c r="G70" s="55">
        <f>G53</f>
        <v>2</v>
      </c>
      <c r="H70" s="250">
        <f>Input!$I$22</f>
        <v>914488</v>
      </c>
      <c r="I70" s="2">
        <f>IF(I$66&gt;0,$E70/(1+(1/(($C70-1)*I$66/$D70)))*$G70/$F70,0)</f>
        <v>0</v>
      </c>
      <c r="J70" s="601">
        <f>IF(J$66&gt;0,$E70/(1+(1/(($C70-1)*J$66/$D70)))*$G70/$F70*$J$46,0)</f>
        <v>2769.4895810563394</v>
      </c>
      <c r="K70" s="2">
        <f>IF(K$66&gt;0,$E70/(1+(1/(($C70-1)*K$66/$D70)))*$G70/$F70*$K$46,0)</f>
        <v>0</v>
      </c>
      <c r="L70" s="2">
        <f>IF(L$66&gt;0,$E70/(1+(1/(($C70-1)*L$66/$D70)))*$G70/$F70*$L$46,0)</f>
        <v>0</v>
      </c>
      <c r="M70" s="2">
        <f>IF(M$66&gt;0,$E70/(1+(1/(($C70-1)*M$66/$D70)))*$G70/$F70*$M$46,0)</f>
        <v>0</v>
      </c>
      <c r="N70" s="2">
        <f>IF(N$66&gt;0,$E70/(1+(1/(($C70-1)*N$66/$D70)))*$G70/$F70*$N$46,0)</f>
        <v>0</v>
      </c>
      <c r="O70" s="2">
        <f>IF(O$66&gt;0,$E70/(1+(1/(($C70-1)*O$66/$D70)))*$G70/$F70*$O$46,0)</f>
        <v>0</v>
      </c>
      <c r="P70" s="547">
        <f>IF(P$66&gt;0,$E70/(1+(1/(($C70-1)*P$66/$D70)))*$G70/$F70*$P$46,0)</f>
        <v>763.76110501762287</v>
      </c>
      <c r="R70" s="547"/>
    </row>
    <row r="71" spans="1:18" x14ac:dyDescent="0.35">
      <c r="B71" s="94" t="s">
        <v>7</v>
      </c>
      <c r="C71" s="23"/>
      <c r="D71" s="225"/>
      <c r="E71" s="223"/>
      <c r="F71" s="225"/>
      <c r="G71" s="225"/>
      <c r="H71" s="225"/>
      <c r="I71" s="2"/>
      <c r="J71" s="547"/>
      <c r="K71" s="2"/>
      <c r="L71" s="2"/>
      <c r="M71" s="2"/>
      <c r="N71" s="2"/>
      <c r="O71" s="2"/>
      <c r="P71" s="547"/>
      <c r="R71" s="603"/>
    </row>
    <row r="72" spans="1:18" ht="15" x14ac:dyDescent="0.4">
      <c r="B72" s="95" t="s">
        <v>154</v>
      </c>
      <c r="C72" s="23">
        <f>Input!$D$24</f>
        <v>1.0469999999999999</v>
      </c>
      <c r="D72" s="55">
        <v>10</v>
      </c>
      <c r="E72" s="231">
        <f t="shared" ref="E72:G73" si="30">E55</f>
        <v>57872</v>
      </c>
      <c r="F72" s="237">
        <f t="shared" si="30"/>
        <v>4714055</v>
      </c>
      <c r="G72" s="55">
        <f t="shared" si="30"/>
        <v>4</v>
      </c>
      <c r="H72" s="250">
        <f>Input!$I$24</f>
        <v>50902</v>
      </c>
      <c r="I72" s="2">
        <f>IF(I$66&gt;0,$E72/(1+(1/(($C72-1)*I$66/$D72)))*$G72/$F72,0)</f>
        <v>0</v>
      </c>
      <c r="J72" s="547">
        <f t="shared" ref="J72:J75" si="31">IF(J$66&gt;0,$E72/(1+(1/(($C72-1)*J$66/$D72)))*$G72/$F72*$J$46,0)</f>
        <v>235.75578072983942</v>
      </c>
      <c r="K72" s="2">
        <f t="shared" ref="K72:K75" si="32">IF(K$66&gt;0,$E72/(1+(1/(($C72-1)*K$66/$D72)))*$G72/$F72*$K$46,0)</f>
        <v>0</v>
      </c>
      <c r="L72" s="2">
        <f t="shared" ref="L72:L75" si="33">IF(L$66&gt;0,$E72/(1+(1/(($C72-1)*L$66/$D72)))*$G72/$F72*$L$46,0)</f>
        <v>0</v>
      </c>
      <c r="M72" s="2">
        <f t="shared" ref="M72:M75" si="34">IF(M$66&gt;0,$E72/(1+(1/(($C72-1)*M$66/$D72)))*$G72/$F72*$M$46,0)</f>
        <v>0</v>
      </c>
      <c r="N72" s="2">
        <f t="shared" ref="N72:N75" si="35">IF(N$66&gt;0,$E72/(1+(1/(($C72-1)*N$66/$D72)))*$G72/$F72*$N$46,0)</f>
        <v>0</v>
      </c>
      <c r="O72" s="2">
        <f t="shared" ref="O72:O75" si="36">IF(O$66&gt;0,$E72/(1+(1/(($C72-1)*O$66/$D72)))*$G72/$F72*$O$46,0)</f>
        <v>0</v>
      </c>
      <c r="P72" s="547">
        <f t="shared" ref="P72:P75" si="37">IF(P$66&gt;0,$E72/(1+(1/(($C72-1)*P$66/$D72)))*$G72/$F72*$P$46,0)</f>
        <v>66.16496530623931</v>
      </c>
      <c r="R72" s="547"/>
    </row>
    <row r="73" spans="1:18" ht="15" x14ac:dyDescent="0.4">
      <c r="B73" s="95" t="s">
        <v>155</v>
      </c>
      <c r="C73" s="23">
        <f>Input!$D$25</f>
        <v>1.1299999999999999</v>
      </c>
      <c r="D73" s="55">
        <v>10</v>
      </c>
      <c r="E73" s="231">
        <f t="shared" si="30"/>
        <v>70425</v>
      </c>
      <c r="F73" s="237">
        <f t="shared" si="30"/>
        <v>4714055</v>
      </c>
      <c r="G73" s="55">
        <f t="shared" si="30"/>
        <v>4</v>
      </c>
      <c r="H73" s="250">
        <f>Input!$I$25</f>
        <v>44075</v>
      </c>
      <c r="I73" s="2">
        <f>IF(I$66&gt;0,$E73/(1+(1/(($C73-1)*I$66/$D73)))*$G73/$F73,0)</f>
        <v>0</v>
      </c>
      <c r="J73" s="547">
        <f t="shared" si="31"/>
        <v>775.28171420272565</v>
      </c>
      <c r="K73" s="2">
        <f t="shared" si="32"/>
        <v>0</v>
      </c>
      <c r="L73" s="2">
        <f t="shared" si="33"/>
        <v>0</v>
      </c>
      <c r="M73" s="2">
        <f t="shared" si="34"/>
        <v>0</v>
      </c>
      <c r="N73" s="2">
        <f t="shared" si="35"/>
        <v>0</v>
      </c>
      <c r="O73" s="2">
        <f t="shared" si="36"/>
        <v>0</v>
      </c>
      <c r="P73" s="547">
        <f t="shared" si="37"/>
        <v>211.43717716487245</v>
      </c>
      <c r="R73" s="547"/>
    </row>
    <row r="74" spans="1:18" ht="15" x14ac:dyDescent="0.4">
      <c r="A74" s="234"/>
      <c r="B74" s="22" t="s">
        <v>174</v>
      </c>
      <c r="C74" s="23">
        <f>Input!$D$26</f>
        <v>1.1819999999999999</v>
      </c>
      <c r="D74" s="55">
        <v>10</v>
      </c>
      <c r="E74" s="231">
        <f>'HH comp &amp; Health'!$C$27</f>
        <v>6485</v>
      </c>
      <c r="F74" s="237">
        <f>'HH comp &amp; Health'!$C$38</f>
        <v>1177070</v>
      </c>
      <c r="G74" s="55">
        <f>Input!$D$54</f>
        <v>2</v>
      </c>
      <c r="H74" s="250">
        <f>Input!$I$26</f>
        <v>2529</v>
      </c>
      <c r="I74" s="2">
        <f>IF(I$66&gt;0,$E74/(1+(1/(($C74-1)*I$66/$D74)))*$G74/$F74,0)</f>
        <v>0</v>
      </c>
      <c r="J74" s="547">
        <f t="shared" si="31"/>
        <v>197.29630393115855</v>
      </c>
      <c r="K74" s="2">
        <f t="shared" si="32"/>
        <v>0</v>
      </c>
      <c r="L74" s="2">
        <f t="shared" si="33"/>
        <v>0</v>
      </c>
      <c r="M74" s="2">
        <f t="shared" si="34"/>
        <v>0</v>
      </c>
      <c r="N74" s="2">
        <f t="shared" si="35"/>
        <v>0</v>
      </c>
      <c r="O74" s="2">
        <f t="shared" si="36"/>
        <v>0</v>
      </c>
      <c r="P74" s="547">
        <f t="shared" si="37"/>
        <v>52.905525846850338</v>
      </c>
      <c r="R74" s="547"/>
    </row>
    <row r="75" spans="1:18" ht="15" x14ac:dyDescent="0.4">
      <c r="A75" s="234"/>
      <c r="B75" s="97" t="s">
        <v>156</v>
      </c>
      <c r="C75" s="222">
        <f>Input!$D$27</f>
        <v>1.05</v>
      </c>
      <c r="D75" s="228">
        <v>4</v>
      </c>
      <c r="E75" s="217">
        <f>'HH comp &amp; Health'!$C$29</f>
        <v>152169</v>
      </c>
      <c r="F75" s="217">
        <f>'HH comp &amp; Health'!$C$38</f>
        <v>1177070</v>
      </c>
      <c r="G75" s="228">
        <f>Input!$D$54</f>
        <v>2</v>
      </c>
      <c r="H75" s="249">
        <f>Input!$I$27</f>
        <v>178</v>
      </c>
      <c r="I75" s="2">
        <f>IF(I$66&gt;0,$E75/(1+(1/(($C75-1)*I$66/$D75)))*$G75/$F75,0)</f>
        <v>0</v>
      </c>
      <c r="J75" s="601">
        <f t="shared" si="31"/>
        <v>3229.9077179484775</v>
      </c>
      <c r="K75" s="2">
        <f t="shared" si="32"/>
        <v>0</v>
      </c>
      <c r="L75" s="2">
        <f t="shared" si="33"/>
        <v>0</v>
      </c>
      <c r="M75" s="2">
        <f t="shared" si="34"/>
        <v>0</v>
      </c>
      <c r="N75" s="2">
        <f t="shared" si="35"/>
        <v>0</v>
      </c>
      <c r="O75" s="2">
        <f t="shared" si="36"/>
        <v>0</v>
      </c>
      <c r="P75" s="547">
        <f t="shared" si="37"/>
        <v>882.33910437282123</v>
      </c>
      <c r="R75" s="547"/>
    </row>
    <row r="77" spans="1:18" ht="15" x14ac:dyDescent="0.4">
      <c r="F77" s="458" t="s">
        <v>471</v>
      </c>
      <c r="G77" s="257" t="s">
        <v>591</v>
      </c>
      <c r="H77" s="459"/>
      <c r="I77" s="451">
        <f>I68*$H68</f>
        <v>0</v>
      </c>
      <c r="J77" s="460">
        <f t="shared" ref="J77:P77" si="38">J68*$H68</f>
        <v>3261723789.7968717</v>
      </c>
      <c r="K77" s="461">
        <f t="shared" si="38"/>
        <v>0</v>
      </c>
      <c r="L77" s="461">
        <f t="shared" si="38"/>
        <v>0</v>
      </c>
      <c r="M77" s="461">
        <f t="shared" si="38"/>
        <v>0</v>
      </c>
      <c r="N77" s="461">
        <f t="shared" si="38"/>
        <v>0</v>
      </c>
      <c r="O77" s="461">
        <f t="shared" si="38"/>
        <v>0</v>
      </c>
      <c r="P77" s="460">
        <f t="shared" si="38"/>
        <v>899507903.1881901</v>
      </c>
    </row>
    <row r="78" spans="1:18" ht="15" x14ac:dyDescent="0.4">
      <c r="G78" s="462" t="s">
        <v>592</v>
      </c>
      <c r="H78" s="463"/>
      <c r="I78" s="238">
        <f>I70*$H70+I72*$H72+I73*$H73+I75*$H75</f>
        <v>0</v>
      </c>
      <c r="J78" s="464">
        <f t="shared" ref="J78:P78" si="39">J70*$H70+J72*$H72+J73*$H73+J75*$H75</f>
        <v>2579410893.8790398</v>
      </c>
      <c r="K78" s="465">
        <f t="shared" si="39"/>
        <v>0</v>
      </c>
      <c r="L78" s="465">
        <f t="shared" si="39"/>
        <v>0</v>
      </c>
      <c r="M78" s="465">
        <f t="shared" si="39"/>
        <v>0</v>
      </c>
      <c r="N78" s="465">
        <f t="shared" si="39"/>
        <v>0</v>
      </c>
      <c r="O78" s="465">
        <f t="shared" si="39"/>
        <v>0</v>
      </c>
      <c r="P78" s="464">
        <f t="shared" si="39"/>
        <v>711294444.41349435</v>
      </c>
    </row>
    <row r="79" spans="1:18" ht="15" x14ac:dyDescent="0.4">
      <c r="G79" s="257" t="s">
        <v>593</v>
      </c>
      <c r="H79" s="262"/>
      <c r="I79" s="451">
        <f>I72*$H72+I73*$H73+I75*$H75</f>
        <v>0</v>
      </c>
      <c r="J79" s="460">
        <f t="shared" ref="J79:P79" si="40">J72*$H72+J73*$H73+J75*$H75</f>
        <v>46745905.877990246</v>
      </c>
      <c r="K79" s="461">
        <f t="shared" si="40"/>
        <v>0</v>
      </c>
      <c r="L79" s="461">
        <f t="shared" si="40"/>
        <v>0</v>
      </c>
      <c r="M79" s="461">
        <f t="shared" si="40"/>
        <v>0</v>
      </c>
      <c r="N79" s="461">
        <f t="shared" si="40"/>
        <v>0</v>
      </c>
      <c r="O79" s="461">
        <f t="shared" si="40"/>
        <v>0</v>
      </c>
      <c r="P79" s="460">
        <f t="shared" si="40"/>
        <v>12844079.008138308</v>
      </c>
    </row>
    <row r="80" spans="1:18" ht="15" x14ac:dyDescent="0.4">
      <c r="G80" s="473" t="s">
        <v>594</v>
      </c>
      <c r="H80" s="474"/>
      <c r="I80" s="471">
        <f>I79+I77</f>
        <v>0</v>
      </c>
      <c r="J80" s="475">
        <f t="shared" ref="J80:P80" si="41">J79+J77</f>
        <v>3308469695.6748619</v>
      </c>
      <c r="K80" s="476">
        <f t="shared" si="41"/>
        <v>0</v>
      </c>
      <c r="L80" s="476">
        <f t="shared" si="41"/>
        <v>0</v>
      </c>
      <c r="M80" s="476">
        <f t="shared" si="41"/>
        <v>0</v>
      </c>
      <c r="N80" s="476">
        <f t="shared" si="41"/>
        <v>0</v>
      </c>
      <c r="O80" s="476">
        <f t="shared" si="41"/>
        <v>0</v>
      </c>
      <c r="P80" s="475">
        <f t="shared" si="41"/>
        <v>912351982.1963284</v>
      </c>
    </row>
  </sheetData>
  <dataValidations disablePrompts="1" count="1">
    <dataValidation type="decimal" operator="equal" allowBlank="1" showInputMessage="1" showErrorMessage="1" errorTitle="default value" error="the default value cannot be changed" promptTitle="default" sqref="C13:C16 C28:C29 C51:C54 C66:C67" xr:uid="{C8260BAC-FF39-460A-A699-7797A93380F0}">
      <formula1>1.105</formula1>
    </dataValidation>
  </dataValidations>
  <hyperlinks>
    <hyperlink ref="A4" location="Contents!A1" display="Back to Contents" xr:uid="{1D2871B9-9805-4C02-AB69-39E2C45197B8}"/>
  </hyperlink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64A81-37FC-4C17-B2FB-3BA654FB8E98}">
  <sheetPr>
    <tabColor theme="5"/>
    <pageSetUpPr fitToPage="1"/>
  </sheetPr>
  <dimension ref="A1:P74"/>
  <sheetViews>
    <sheetView zoomScale="85" zoomScaleNormal="85" workbookViewId="0">
      <selection activeCell="C23" sqref="C23"/>
    </sheetView>
  </sheetViews>
  <sheetFormatPr defaultRowHeight="14.5" x14ac:dyDescent="0.35"/>
  <cols>
    <col min="1" max="1" width="13.54296875" bestFit="1" customWidth="1"/>
    <col min="2" max="2" width="20.36328125" customWidth="1"/>
    <col min="3" max="3" width="72.36328125" customWidth="1"/>
    <col min="4" max="6" width="14.54296875" customWidth="1"/>
    <col min="7" max="7" width="16.453125" customWidth="1"/>
    <col min="8" max="15" width="14.54296875" customWidth="1"/>
  </cols>
  <sheetData>
    <row r="1" spans="1:15" ht="18.5" x14ac:dyDescent="0.35">
      <c r="A1" s="168" t="s">
        <v>352</v>
      </c>
      <c r="B1" s="170"/>
      <c r="C1" s="170"/>
      <c r="D1" s="170"/>
      <c r="E1" s="170"/>
      <c r="F1" s="170"/>
      <c r="G1" s="170"/>
      <c r="H1" s="170"/>
      <c r="I1" s="170"/>
      <c r="J1" s="170"/>
      <c r="K1" s="170"/>
      <c r="L1" s="170"/>
      <c r="M1" s="170"/>
      <c r="N1" s="170"/>
      <c r="O1" s="170"/>
    </row>
    <row r="2" spans="1:15" ht="15" x14ac:dyDescent="0.4">
      <c r="A2" s="2" t="s">
        <v>356</v>
      </c>
      <c r="B2" s="9"/>
      <c r="C2" s="9"/>
      <c r="D2" s="9"/>
      <c r="E2" s="9"/>
      <c r="F2" s="9"/>
      <c r="G2" s="9"/>
      <c r="H2" s="9"/>
      <c r="I2" s="9"/>
      <c r="J2" s="9"/>
      <c r="K2" s="9"/>
      <c r="L2" s="9"/>
      <c r="M2" s="9"/>
      <c r="N2" s="9"/>
      <c r="O2" s="9"/>
    </row>
    <row r="3" spans="1:15" x14ac:dyDescent="0.35">
      <c r="A3" s="437" t="s">
        <v>682</v>
      </c>
      <c r="B3" s="9"/>
      <c r="C3" s="9"/>
      <c r="D3" s="9"/>
      <c r="E3" s="9"/>
      <c r="F3" s="9"/>
      <c r="G3" s="9"/>
      <c r="H3" s="9"/>
      <c r="I3" s="9"/>
      <c r="J3" s="9"/>
      <c r="K3" s="9"/>
      <c r="L3" s="9"/>
      <c r="M3" s="9"/>
      <c r="N3" s="9"/>
      <c r="O3" s="9"/>
    </row>
    <row r="4" spans="1:15" x14ac:dyDescent="0.35">
      <c r="A4" s="380" t="s">
        <v>30</v>
      </c>
      <c r="B4" s="9"/>
      <c r="C4" s="9"/>
      <c r="D4" s="9"/>
      <c r="E4" s="9"/>
      <c r="F4" s="9"/>
      <c r="G4" s="9"/>
      <c r="H4" s="9"/>
      <c r="I4" s="9"/>
      <c r="J4" s="9"/>
      <c r="K4" s="9"/>
      <c r="L4" s="9"/>
      <c r="M4" s="9"/>
      <c r="N4" s="9"/>
      <c r="O4" s="9"/>
    </row>
    <row r="5" spans="1:15" x14ac:dyDescent="0.35">
      <c r="A5" s="38"/>
      <c r="B5" s="9"/>
      <c r="C5" s="9"/>
      <c r="D5" s="9"/>
      <c r="E5" s="9"/>
      <c r="F5" s="9"/>
      <c r="G5" s="9"/>
      <c r="H5" s="9"/>
      <c r="I5" s="9"/>
      <c r="J5" s="9"/>
      <c r="K5" s="9"/>
      <c r="L5" s="9"/>
      <c r="M5" s="9"/>
      <c r="N5" s="9"/>
      <c r="O5" s="9"/>
    </row>
    <row r="6" spans="1:15" x14ac:dyDescent="0.35">
      <c r="A6" s="38"/>
      <c r="B6" s="9"/>
      <c r="C6" s="9"/>
      <c r="D6" s="9"/>
      <c r="E6" s="9"/>
      <c r="F6" s="9"/>
      <c r="G6" s="9"/>
      <c r="H6" s="9"/>
      <c r="I6" s="9"/>
      <c r="J6" s="9"/>
      <c r="K6" s="9"/>
      <c r="L6" s="9"/>
      <c r="M6" s="9"/>
      <c r="N6" s="9"/>
      <c r="O6" s="9"/>
    </row>
    <row r="7" spans="1:15" ht="18.5" x14ac:dyDescent="0.45">
      <c r="A7" s="184" t="s">
        <v>272</v>
      </c>
      <c r="B7" s="9"/>
      <c r="C7" s="9"/>
      <c r="D7" s="9"/>
      <c r="E7" s="9"/>
      <c r="F7" s="9"/>
      <c r="G7" s="9"/>
      <c r="H7" s="9"/>
      <c r="I7" s="9"/>
      <c r="J7" s="9"/>
      <c r="K7" s="9"/>
      <c r="L7" s="9"/>
      <c r="M7" s="9"/>
      <c r="N7" s="9"/>
      <c r="O7" s="9"/>
    </row>
    <row r="8" spans="1:15" x14ac:dyDescent="0.35">
      <c r="A8" s="2" t="s">
        <v>567</v>
      </c>
      <c r="B8" s="9"/>
      <c r="C8" s="9"/>
      <c r="D8" s="9"/>
      <c r="E8" s="9"/>
      <c r="F8" s="9"/>
      <c r="G8" s="9"/>
      <c r="H8" s="9"/>
      <c r="I8" s="9"/>
      <c r="J8" s="9"/>
      <c r="K8" s="9"/>
      <c r="L8" s="9"/>
      <c r="M8" s="9"/>
      <c r="N8" s="9"/>
      <c r="O8" s="9"/>
    </row>
    <row r="9" spans="1:15" x14ac:dyDescent="0.35">
      <c r="B9" s="9"/>
      <c r="C9" s="9"/>
      <c r="D9" s="9"/>
      <c r="E9" s="9"/>
      <c r="F9" s="9"/>
      <c r="G9" s="9"/>
      <c r="H9" s="9"/>
      <c r="I9" s="9"/>
      <c r="J9" s="9"/>
      <c r="K9" s="9"/>
      <c r="L9" s="9"/>
      <c r="M9" s="9"/>
      <c r="N9" s="9"/>
      <c r="O9" s="9"/>
    </row>
    <row r="10" spans="1:15" ht="15.5" x14ac:dyDescent="0.35">
      <c r="A10" s="169" t="s">
        <v>363</v>
      </c>
      <c r="B10" s="9"/>
      <c r="C10" s="9"/>
      <c r="D10" s="9"/>
      <c r="E10" s="9"/>
      <c r="F10" s="9"/>
      <c r="G10" s="178" t="s">
        <v>273</v>
      </c>
      <c r="H10" s="9"/>
      <c r="I10" s="9"/>
      <c r="J10" s="9"/>
      <c r="K10" s="9"/>
      <c r="L10" s="9"/>
      <c r="M10" s="9"/>
      <c r="N10" s="9"/>
      <c r="O10" s="9"/>
    </row>
    <row r="11" spans="1:15" ht="15" x14ac:dyDescent="0.35">
      <c r="A11" s="551" t="s">
        <v>274</v>
      </c>
      <c r="B11" s="551" t="s">
        <v>275</v>
      </c>
      <c r="C11" s="551" t="s">
        <v>276</v>
      </c>
      <c r="D11" s="551" t="s">
        <v>277</v>
      </c>
      <c r="E11" s="551" t="s">
        <v>278</v>
      </c>
      <c r="F11" s="550" t="s">
        <v>694</v>
      </c>
      <c r="G11" s="549" t="s">
        <v>693</v>
      </c>
      <c r="H11" s="550" t="s">
        <v>279</v>
      </c>
      <c r="I11" s="550" t="s">
        <v>280</v>
      </c>
      <c r="J11" s="550" t="s">
        <v>281</v>
      </c>
      <c r="K11" s="550" t="s">
        <v>282</v>
      </c>
      <c r="L11" s="550" t="s">
        <v>283</v>
      </c>
      <c r="M11" s="550" t="s">
        <v>284</v>
      </c>
      <c r="N11" s="550" t="s">
        <v>285</v>
      </c>
      <c r="O11" s="550" t="s">
        <v>286</v>
      </c>
    </row>
    <row r="12" spans="1:15" x14ac:dyDescent="0.35">
      <c r="A12" s="626">
        <v>1</v>
      </c>
      <c r="B12" s="479" t="s">
        <v>287</v>
      </c>
      <c r="C12" s="479" t="s">
        <v>288</v>
      </c>
      <c r="D12" s="479" t="s">
        <v>289</v>
      </c>
      <c r="E12" s="479" t="s">
        <v>287</v>
      </c>
      <c r="F12" s="480"/>
      <c r="G12" s="2"/>
      <c r="H12" s="480"/>
      <c r="I12" s="480"/>
      <c r="J12" s="482">
        <v>5.0999999999999996</v>
      </c>
      <c r="K12" s="483">
        <v>1991</v>
      </c>
      <c r="L12" s="482">
        <v>0.20599999999999999</v>
      </c>
      <c r="M12" s="482">
        <v>15</v>
      </c>
      <c r="N12" s="482">
        <v>3.0800000000000001E-2</v>
      </c>
      <c r="O12" s="482">
        <v>1.17</v>
      </c>
    </row>
    <row r="13" spans="1:15" ht="26.5" thickBot="1" x14ac:dyDescent="0.4">
      <c r="A13" s="626">
        <v>2</v>
      </c>
      <c r="B13" s="479" t="s">
        <v>290</v>
      </c>
      <c r="C13" s="479" t="s">
        <v>681</v>
      </c>
      <c r="D13" s="479" t="s">
        <v>291</v>
      </c>
      <c r="E13" s="479" t="s">
        <v>292</v>
      </c>
      <c r="F13" s="480"/>
      <c r="G13" s="574" t="s">
        <v>724</v>
      </c>
      <c r="H13" s="480"/>
      <c r="I13" s="480"/>
      <c r="J13" s="482">
        <v>0.2</v>
      </c>
      <c r="K13" s="483">
        <v>862</v>
      </c>
      <c r="L13" s="482">
        <v>1.9259999999999999</v>
      </c>
      <c r="M13" s="482">
        <v>39</v>
      </c>
      <c r="N13" s="482">
        <v>2.8899999999999999E-2</v>
      </c>
      <c r="O13" s="482">
        <v>1.29</v>
      </c>
    </row>
    <row r="14" spans="1:15" x14ac:dyDescent="0.35">
      <c r="A14" s="627">
        <v>3</v>
      </c>
      <c r="B14" s="436" t="s">
        <v>293</v>
      </c>
      <c r="C14" s="436" t="s">
        <v>294</v>
      </c>
      <c r="D14" s="436" t="s">
        <v>295</v>
      </c>
      <c r="E14" s="436" t="s">
        <v>292</v>
      </c>
      <c r="F14" s="481">
        <v>5.5</v>
      </c>
      <c r="G14" s="575">
        <v>5.335</v>
      </c>
      <c r="H14" s="484">
        <v>55</v>
      </c>
      <c r="I14" s="482">
        <v>0.5</v>
      </c>
      <c r="J14" s="482">
        <v>0.2</v>
      </c>
      <c r="K14" s="483">
        <v>862</v>
      </c>
      <c r="L14" s="482">
        <v>1.9259999999999999</v>
      </c>
      <c r="M14" s="482">
        <v>15</v>
      </c>
      <c r="N14" s="482">
        <v>2.8899999999999999E-2</v>
      </c>
      <c r="O14" s="482">
        <v>1.29</v>
      </c>
    </row>
    <row r="15" spans="1:15" x14ac:dyDescent="0.35">
      <c r="A15" s="627">
        <v>4</v>
      </c>
      <c r="B15" s="436" t="s">
        <v>296</v>
      </c>
      <c r="C15" s="436" t="s">
        <v>297</v>
      </c>
      <c r="D15" s="436" t="s">
        <v>298</v>
      </c>
      <c r="E15" s="436" t="s">
        <v>292</v>
      </c>
      <c r="F15" s="481">
        <v>4</v>
      </c>
      <c r="G15" s="576">
        <v>3.88</v>
      </c>
      <c r="H15" s="484">
        <v>40</v>
      </c>
      <c r="I15" s="482">
        <v>0.5</v>
      </c>
      <c r="J15" s="482">
        <v>0.2</v>
      </c>
      <c r="K15" s="483">
        <v>862</v>
      </c>
      <c r="L15" s="482">
        <v>1.9259999999999999</v>
      </c>
      <c r="M15" s="482">
        <v>15</v>
      </c>
      <c r="N15" s="482">
        <v>2.8899999999999999E-2</v>
      </c>
      <c r="O15" s="482">
        <v>1.29</v>
      </c>
    </row>
    <row r="16" spans="1:15" x14ac:dyDescent="0.35">
      <c r="A16" s="627">
        <v>5</v>
      </c>
      <c r="B16" s="436" t="s">
        <v>299</v>
      </c>
      <c r="C16" s="436" t="s">
        <v>419</v>
      </c>
      <c r="D16" s="436" t="s">
        <v>300</v>
      </c>
      <c r="E16" s="436" t="s">
        <v>292</v>
      </c>
      <c r="F16" s="481">
        <v>1</v>
      </c>
      <c r="G16" s="576">
        <v>1</v>
      </c>
      <c r="H16" s="484">
        <v>10.3092783505155</v>
      </c>
      <c r="I16" s="482">
        <v>0.5</v>
      </c>
      <c r="J16" s="482">
        <v>0.2</v>
      </c>
      <c r="K16" s="483">
        <v>862</v>
      </c>
      <c r="L16" s="482">
        <v>1.9259999999999999</v>
      </c>
      <c r="M16" s="482">
        <v>15</v>
      </c>
      <c r="N16" s="482">
        <v>2.8899999999999999E-2</v>
      </c>
      <c r="O16" s="482">
        <v>1.29</v>
      </c>
    </row>
    <row r="17" spans="1:15" x14ac:dyDescent="0.35">
      <c r="A17" s="627">
        <v>6</v>
      </c>
      <c r="B17" s="436" t="s">
        <v>301</v>
      </c>
      <c r="C17" s="436" t="s">
        <v>302</v>
      </c>
      <c r="D17" s="436" t="s">
        <v>303</v>
      </c>
      <c r="E17" s="436" t="s">
        <v>301</v>
      </c>
      <c r="F17" s="481">
        <v>1.4</v>
      </c>
      <c r="G17" s="576">
        <v>1.4</v>
      </c>
      <c r="H17" s="484">
        <v>7.4</v>
      </c>
      <c r="I17" s="482">
        <v>1.8</v>
      </c>
      <c r="J17" s="482">
        <v>0.2</v>
      </c>
      <c r="K17" s="483">
        <v>862</v>
      </c>
      <c r="L17" s="482">
        <v>1.9259999999999999</v>
      </c>
      <c r="M17" s="482">
        <v>15</v>
      </c>
      <c r="N17" s="482">
        <v>2.8899999999999999E-2</v>
      </c>
      <c r="O17" s="482">
        <v>1.29</v>
      </c>
    </row>
    <row r="18" spans="1:15" ht="15" thickBot="1" x14ac:dyDescent="0.4">
      <c r="A18" s="627">
        <v>7</v>
      </c>
      <c r="B18" s="436" t="s">
        <v>304</v>
      </c>
      <c r="C18" s="436" t="s">
        <v>305</v>
      </c>
      <c r="D18" s="436" t="s">
        <v>306</v>
      </c>
      <c r="E18" s="436" t="s">
        <v>301</v>
      </c>
      <c r="F18" s="481">
        <v>1.4</v>
      </c>
      <c r="G18" s="577">
        <v>1.4</v>
      </c>
      <c r="H18" s="484">
        <v>7.4</v>
      </c>
      <c r="I18" s="482">
        <v>1.8</v>
      </c>
      <c r="J18" s="482">
        <v>0.2</v>
      </c>
      <c r="K18" s="483">
        <v>862</v>
      </c>
      <c r="L18" s="482">
        <v>1.9259999999999999</v>
      </c>
      <c r="M18" s="482">
        <v>15</v>
      </c>
      <c r="N18" s="482">
        <v>2.8899999999999999E-2</v>
      </c>
      <c r="O18" s="482">
        <v>1.29</v>
      </c>
    </row>
    <row r="19" spans="1:15" x14ac:dyDescent="0.35">
      <c r="A19" s="155"/>
      <c r="B19" s="156"/>
      <c r="C19" s="156"/>
      <c r="D19" s="156"/>
      <c r="E19" s="156"/>
      <c r="F19" s="157"/>
      <c r="G19" s="157"/>
      <c r="H19" s="157"/>
      <c r="I19" s="157"/>
      <c r="J19" s="157"/>
      <c r="K19" s="158"/>
      <c r="L19" s="157"/>
      <c r="M19" s="157"/>
      <c r="N19" s="157"/>
      <c r="O19" s="157"/>
    </row>
    <row r="20" spans="1:15" x14ac:dyDescent="0.35">
      <c r="B20" s="156"/>
      <c r="C20" s="156"/>
      <c r="D20" s="156"/>
      <c r="E20" s="156"/>
      <c r="F20" s="157"/>
      <c r="G20" s="157"/>
      <c r="H20" s="157"/>
      <c r="I20" s="157"/>
      <c r="J20" s="157"/>
      <c r="K20" s="158"/>
      <c r="L20" s="157"/>
      <c r="M20" s="157"/>
      <c r="N20" s="157"/>
      <c r="O20" s="157"/>
    </row>
    <row r="21" spans="1:15" ht="15.5" x14ac:dyDescent="0.35">
      <c r="A21" s="169" t="s">
        <v>364</v>
      </c>
      <c r="B21" s="156"/>
      <c r="C21" s="156"/>
      <c r="D21" s="156"/>
      <c r="E21" s="156"/>
      <c r="F21" s="157"/>
      <c r="G21" s="178" t="s">
        <v>359</v>
      </c>
      <c r="H21" s="157"/>
      <c r="I21" s="157"/>
      <c r="J21" s="157"/>
      <c r="K21" s="158"/>
      <c r="L21" s="157"/>
      <c r="M21" s="157"/>
      <c r="N21" s="157"/>
      <c r="O21" s="157"/>
    </row>
    <row r="22" spans="1:15" ht="15" x14ac:dyDescent="0.35">
      <c r="A22" s="551" t="s">
        <v>274</v>
      </c>
      <c r="B22" s="551" t="s">
        <v>307</v>
      </c>
      <c r="C22" s="551" t="s">
        <v>275</v>
      </c>
      <c r="D22" s="551" t="s">
        <v>277</v>
      </c>
      <c r="E22" s="551" t="s">
        <v>308</v>
      </c>
      <c r="F22" s="550" t="s">
        <v>694</v>
      </c>
      <c r="G22" s="549" t="s">
        <v>693</v>
      </c>
      <c r="H22" s="550" t="s">
        <v>279</v>
      </c>
      <c r="I22" s="550" t="s">
        <v>280</v>
      </c>
      <c r="J22" s="550" t="s">
        <v>281</v>
      </c>
      <c r="K22" s="550" t="s">
        <v>282</v>
      </c>
      <c r="L22" s="550" t="s">
        <v>283</v>
      </c>
      <c r="M22" s="550" t="s">
        <v>284</v>
      </c>
      <c r="N22" s="157"/>
      <c r="O22" s="157"/>
    </row>
    <row r="23" spans="1:15" ht="15" thickBot="1" x14ac:dyDescent="0.4">
      <c r="A23" s="626">
        <v>1</v>
      </c>
      <c r="B23" s="479" t="s">
        <v>309</v>
      </c>
      <c r="C23" s="479" t="s">
        <v>287</v>
      </c>
      <c r="D23" s="479" t="s">
        <v>289</v>
      </c>
      <c r="E23" s="479" t="s">
        <v>287</v>
      </c>
      <c r="F23" s="482">
        <v>119.809144107549</v>
      </c>
      <c r="G23" s="485">
        <v>109.397095069287</v>
      </c>
      <c r="H23" s="482">
        <v>599.91662524882895</v>
      </c>
      <c r="I23" s="482">
        <v>14.325503422383701</v>
      </c>
      <c r="J23" s="482">
        <v>31.183892832120499</v>
      </c>
      <c r="K23" s="482">
        <v>12.228977581223701</v>
      </c>
      <c r="L23" s="482">
        <v>37.726395838075199</v>
      </c>
      <c r="M23" s="480"/>
      <c r="N23" s="157"/>
      <c r="O23" s="157"/>
    </row>
    <row r="24" spans="1:15" ht="15" thickBot="1" x14ac:dyDescent="0.4">
      <c r="A24" s="628">
        <v>2</v>
      </c>
      <c r="B24" s="154" t="s">
        <v>309</v>
      </c>
      <c r="C24" s="154" t="s">
        <v>703</v>
      </c>
      <c r="D24" s="154" t="s">
        <v>291</v>
      </c>
      <c r="E24" s="154" t="s">
        <v>292</v>
      </c>
      <c r="F24" s="481">
        <v>145.956211826421</v>
      </c>
      <c r="G24" s="578">
        <v>141.285247226151</v>
      </c>
      <c r="H24" s="484">
        <v>1433.53108702642</v>
      </c>
      <c r="I24" s="482">
        <v>23.7324979878974</v>
      </c>
      <c r="J24" s="482">
        <v>3.3596757807606399</v>
      </c>
      <c r="K24" s="482">
        <v>25.197568355704799</v>
      </c>
      <c r="L24" s="482">
        <v>32.420871284340201</v>
      </c>
      <c r="M24" s="480"/>
      <c r="N24" s="157"/>
      <c r="O24" s="157"/>
    </row>
    <row r="25" spans="1:15" x14ac:dyDescent="0.35">
      <c r="A25" s="155"/>
      <c r="B25" s="156"/>
      <c r="C25" s="156"/>
      <c r="D25" s="156"/>
      <c r="E25" s="156"/>
      <c r="F25" s="157"/>
      <c r="G25" s="157"/>
      <c r="H25" s="157"/>
      <c r="I25" s="157"/>
      <c r="J25" s="157"/>
      <c r="K25" s="157"/>
      <c r="L25" s="157"/>
      <c r="M25" s="9"/>
      <c r="N25" s="157"/>
      <c r="O25" s="157"/>
    </row>
    <row r="26" spans="1:15" x14ac:dyDescent="0.35">
      <c r="A26" s="9"/>
      <c r="B26" s="9"/>
      <c r="C26" s="9"/>
      <c r="D26" s="9"/>
      <c r="E26" s="9"/>
      <c r="F26" s="9"/>
      <c r="G26" s="9"/>
      <c r="H26" s="9"/>
      <c r="I26" s="9"/>
      <c r="J26" s="9"/>
      <c r="K26" s="9"/>
      <c r="L26" s="9"/>
      <c r="M26" s="9"/>
      <c r="N26" s="9"/>
      <c r="O26" s="9"/>
    </row>
    <row r="27" spans="1:15" ht="15.5" x14ac:dyDescent="0.35">
      <c r="A27" s="169" t="s">
        <v>834</v>
      </c>
      <c r="B27" s="9"/>
      <c r="C27" s="9"/>
      <c r="D27" s="9"/>
      <c r="E27" s="9"/>
      <c r="F27" s="9"/>
      <c r="G27" s="3" t="s">
        <v>512</v>
      </c>
      <c r="H27" s="621" t="s">
        <v>843</v>
      </c>
      <c r="I27" s="447"/>
      <c r="J27" s="9"/>
      <c r="K27" s="9"/>
      <c r="L27" s="9"/>
      <c r="M27" s="9"/>
      <c r="N27" s="9"/>
      <c r="O27" s="9"/>
    </row>
    <row r="28" spans="1:15" ht="15" x14ac:dyDescent="0.35">
      <c r="A28" s="549" t="s">
        <v>310</v>
      </c>
      <c r="B28" s="551" t="s">
        <v>307</v>
      </c>
      <c r="C28" s="551" t="s">
        <v>311</v>
      </c>
      <c r="D28" s="551" t="s">
        <v>277</v>
      </c>
      <c r="E28" s="551" t="s">
        <v>308</v>
      </c>
      <c r="F28" s="549" t="s">
        <v>312</v>
      </c>
      <c r="G28" s="618" t="s">
        <v>361</v>
      </c>
      <c r="H28" s="618" t="s">
        <v>362</v>
      </c>
      <c r="I28" s="486"/>
      <c r="J28" s="9"/>
      <c r="K28" s="9"/>
      <c r="L28" s="9"/>
      <c r="M28" s="9"/>
      <c r="N28" s="9"/>
      <c r="O28" s="9"/>
    </row>
    <row r="29" spans="1:15" x14ac:dyDescent="0.35">
      <c r="A29" s="626">
        <v>1</v>
      </c>
      <c r="B29" s="479" t="s">
        <v>309</v>
      </c>
      <c r="C29" s="479" t="s">
        <v>313</v>
      </c>
      <c r="D29" s="479" t="s">
        <v>289</v>
      </c>
      <c r="E29" s="479" t="s">
        <v>287</v>
      </c>
      <c r="F29" s="482">
        <v>6.1144887906118601</v>
      </c>
      <c r="G29" s="615">
        <f t="shared" ref="G29:G35" si="0">F29*$C$58</f>
        <v>840.63427564188487</v>
      </c>
      <c r="H29" s="586"/>
      <c r="I29" s="620" t="s">
        <v>314</v>
      </c>
      <c r="J29" s="9"/>
      <c r="K29" s="9"/>
      <c r="L29" s="9"/>
      <c r="M29" s="9"/>
      <c r="N29" s="9"/>
      <c r="O29" s="9"/>
    </row>
    <row r="30" spans="1:15" x14ac:dyDescent="0.35">
      <c r="A30" s="628">
        <v>2</v>
      </c>
      <c r="B30" s="154" t="s">
        <v>309</v>
      </c>
      <c r="C30" s="154" t="s">
        <v>313</v>
      </c>
      <c r="D30" s="436" t="s">
        <v>291</v>
      </c>
      <c r="E30" s="154" t="s">
        <v>292</v>
      </c>
      <c r="F30" s="176">
        <v>16.798378903803201</v>
      </c>
      <c r="G30" s="615">
        <f t="shared" si="0"/>
        <v>2309.4805739832659</v>
      </c>
      <c r="H30" s="616">
        <f>G24*C58/10^3</f>
        <v>19.424227523844255</v>
      </c>
      <c r="I30" s="620" t="s">
        <v>704</v>
      </c>
      <c r="J30" s="9"/>
      <c r="K30" s="9"/>
      <c r="L30" s="9"/>
      <c r="M30" s="9"/>
      <c r="N30" s="9"/>
      <c r="O30" s="9"/>
    </row>
    <row r="31" spans="1:15" x14ac:dyDescent="0.35">
      <c r="A31" s="628">
        <v>3</v>
      </c>
      <c r="B31" s="154" t="s">
        <v>309</v>
      </c>
      <c r="C31" s="154" t="s">
        <v>313</v>
      </c>
      <c r="D31" s="154" t="s">
        <v>295</v>
      </c>
      <c r="E31" s="154" t="s">
        <v>292</v>
      </c>
      <c r="F31" s="176">
        <v>17.537727685325301</v>
      </c>
      <c r="G31" s="615">
        <f t="shared" si="0"/>
        <v>2411.1279804444275</v>
      </c>
      <c r="H31" s="617">
        <f>G31*G14/10^3</f>
        <v>12.863367775671021</v>
      </c>
      <c r="I31" s="620" t="s">
        <v>705</v>
      </c>
      <c r="J31" s="9"/>
      <c r="K31" s="9"/>
      <c r="L31" s="9"/>
      <c r="M31" s="9"/>
      <c r="N31" s="9"/>
      <c r="O31" s="9"/>
    </row>
    <row r="32" spans="1:15" x14ac:dyDescent="0.35">
      <c r="A32" s="629">
        <v>4</v>
      </c>
      <c r="B32" s="556" t="s">
        <v>309</v>
      </c>
      <c r="C32" s="556" t="s">
        <v>313</v>
      </c>
      <c r="D32" s="556" t="s">
        <v>298</v>
      </c>
      <c r="E32" s="556" t="s">
        <v>292</v>
      </c>
      <c r="F32" s="557">
        <v>17.537727685325301</v>
      </c>
      <c r="G32" s="615">
        <f t="shared" si="0"/>
        <v>2411.1279804444275</v>
      </c>
      <c r="H32" s="617">
        <f>G32*G15/10^3</f>
        <v>9.3551765641243776</v>
      </c>
      <c r="I32" s="620" t="s">
        <v>702</v>
      </c>
      <c r="J32" s="9"/>
      <c r="K32" s="9"/>
      <c r="L32" s="9"/>
      <c r="M32" s="9"/>
      <c r="N32" s="9"/>
      <c r="O32" s="9"/>
    </row>
    <row r="33" spans="1:16" x14ac:dyDescent="0.35">
      <c r="A33" s="628">
        <v>5</v>
      </c>
      <c r="B33" s="154" t="s">
        <v>309</v>
      </c>
      <c r="C33" s="154" t="s">
        <v>313</v>
      </c>
      <c r="D33" s="154" t="s">
        <v>300</v>
      </c>
      <c r="E33" s="154" t="s">
        <v>292</v>
      </c>
      <c r="F33" s="176">
        <v>17.537727685325301</v>
      </c>
      <c r="G33" s="615">
        <f t="shared" si="0"/>
        <v>2411.1279804444275</v>
      </c>
      <c r="H33" s="617">
        <f>G33*G16/10^3</f>
        <v>2.4111279804444274</v>
      </c>
      <c r="I33" s="620" t="s">
        <v>706</v>
      </c>
      <c r="J33" s="9"/>
      <c r="K33" s="9"/>
      <c r="L33" s="9"/>
      <c r="M33" s="9"/>
      <c r="N33" s="9"/>
      <c r="O33" s="9"/>
    </row>
    <row r="34" spans="1:16" x14ac:dyDescent="0.35">
      <c r="A34" s="628">
        <v>6</v>
      </c>
      <c r="B34" s="154" t="s">
        <v>309</v>
      </c>
      <c r="C34" s="154" t="s">
        <v>313</v>
      </c>
      <c r="D34" s="154" t="s">
        <v>303</v>
      </c>
      <c r="E34" s="154" t="s">
        <v>301</v>
      </c>
      <c r="F34" s="176">
        <v>10.641598624838799</v>
      </c>
      <c r="G34" s="615">
        <f t="shared" si="0"/>
        <v>1463.0319652230276</v>
      </c>
      <c r="H34" s="617">
        <f>G34*G17/10^3</f>
        <v>2.0482447513122382</v>
      </c>
      <c r="I34" s="620" t="s">
        <v>707</v>
      </c>
      <c r="J34" s="9"/>
      <c r="K34" s="9"/>
      <c r="L34" s="9"/>
      <c r="M34" s="9"/>
      <c r="N34" s="9"/>
      <c r="O34" s="9"/>
    </row>
    <row r="35" spans="1:16" x14ac:dyDescent="0.35">
      <c r="A35" s="628">
        <v>7</v>
      </c>
      <c r="B35" s="154" t="s">
        <v>309</v>
      </c>
      <c r="C35" s="154" t="s">
        <v>313</v>
      </c>
      <c r="D35" s="154" t="s">
        <v>306</v>
      </c>
      <c r="E35" s="154" t="s">
        <v>301</v>
      </c>
      <c r="F35" s="176">
        <v>10.641598624838799</v>
      </c>
      <c r="G35" s="615">
        <f t="shared" si="0"/>
        <v>1463.0319652230276</v>
      </c>
      <c r="H35" s="617">
        <f>G35*G18/10^3</f>
        <v>2.0482447513122382</v>
      </c>
      <c r="I35" s="9"/>
      <c r="J35" s="9"/>
      <c r="K35" s="9"/>
      <c r="L35" s="9"/>
      <c r="M35" s="9"/>
      <c r="N35" s="9"/>
      <c r="O35" s="9"/>
    </row>
    <row r="36" spans="1:16" x14ac:dyDescent="0.35">
      <c r="A36" s="155"/>
      <c r="B36" s="156"/>
      <c r="C36" s="156"/>
      <c r="D36" s="156"/>
      <c r="E36" s="156"/>
      <c r="F36" s="157"/>
      <c r="G36" s="171"/>
      <c r="H36" s="172"/>
      <c r="I36" s="9"/>
      <c r="J36" s="9"/>
      <c r="K36" s="9"/>
      <c r="L36" s="9"/>
      <c r="M36" s="9"/>
      <c r="N36" s="9"/>
      <c r="O36" s="9"/>
    </row>
    <row r="37" spans="1:16" ht="15.5" x14ac:dyDescent="0.35">
      <c r="A37" s="169" t="s">
        <v>840</v>
      </c>
      <c r="B37" s="9"/>
      <c r="C37" s="9"/>
      <c r="D37" s="9"/>
      <c r="E37" s="9"/>
      <c r="F37" s="9"/>
      <c r="G37" s="3" t="s">
        <v>841</v>
      </c>
      <c r="J37" s="9"/>
      <c r="K37" s="9"/>
      <c r="L37" s="9"/>
      <c r="M37" s="9"/>
      <c r="N37" s="9"/>
      <c r="O37" s="9"/>
    </row>
    <row r="38" spans="1:16" ht="15" x14ac:dyDescent="0.4">
      <c r="A38" s="549" t="s">
        <v>310</v>
      </c>
      <c r="B38" s="551" t="s">
        <v>838</v>
      </c>
      <c r="C38" s="551" t="s">
        <v>836</v>
      </c>
      <c r="D38" s="551" t="s">
        <v>837</v>
      </c>
      <c r="E38" s="551" t="s">
        <v>839</v>
      </c>
      <c r="F38" s="549" t="s">
        <v>842</v>
      </c>
      <c r="G38" s="179" t="s">
        <v>361</v>
      </c>
      <c r="H38" s="180" t="s">
        <v>362</v>
      </c>
      <c r="I38" s="447" t="s">
        <v>695</v>
      </c>
      <c r="J38" s="9"/>
      <c r="K38" s="9"/>
      <c r="L38" s="9"/>
      <c r="M38" s="9"/>
      <c r="N38" s="9"/>
      <c r="O38" s="9"/>
    </row>
    <row r="39" spans="1:16" x14ac:dyDescent="0.35">
      <c r="A39" s="478"/>
      <c r="B39" s="611" t="s">
        <v>406</v>
      </c>
      <c r="C39" s="436" t="s">
        <v>58</v>
      </c>
      <c r="D39" s="436" t="s">
        <v>291</v>
      </c>
      <c r="E39" s="611" t="s">
        <v>292</v>
      </c>
      <c r="F39" s="612">
        <f>G24/F30</f>
        <v>8.410647719951335</v>
      </c>
      <c r="G39" s="185">
        <f>'NZ nat data'!$H$33</f>
        <v>2474.2876957569802</v>
      </c>
      <c r="H39" s="619">
        <f>F39*G39/10^3</f>
        <v>20.810362166822088</v>
      </c>
      <c r="I39" s="558"/>
      <c r="J39" s="9"/>
      <c r="K39" s="9"/>
      <c r="L39" s="9"/>
      <c r="M39" s="9"/>
      <c r="N39" s="9"/>
      <c r="O39" s="9"/>
    </row>
    <row r="40" spans="1:16" x14ac:dyDescent="0.35">
      <c r="A40" s="175"/>
      <c r="B40" s="611" t="s">
        <v>406</v>
      </c>
      <c r="C40" s="436" t="s">
        <v>21</v>
      </c>
      <c r="D40" s="436" t="s">
        <v>291</v>
      </c>
      <c r="E40" s="611" t="s">
        <v>292</v>
      </c>
      <c r="F40" s="612">
        <f>G14</f>
        <v>5.335</v>
      </c>
      <c r="G40" s="185">
        <f>'NZ nat data'!$H$33</f>
        <v>2474.2876957569802</v>
      </c>
      <c r="H40" s="619">
        <f t="shared" ref="H40:H43" si="1">F40*G40/10^3</f>
        <v>13.200324856863491</v>
      </c>
      <c r="I40" s="447"/>
      <c r="J40" s="9"/>
      <c r="K40" s="9"/>
      <c r="L40" s="9"/>
      <c r="M40" s="9"/>
      <c r="N40" s="9"/>
      <c r="O40" s="9"/>
    </row>
    <row r="41" spans="1:16" x14ac:dyDescent="0.35">
      <c r="A41" s="175"/>
      <c r="B41" s="611" t="s">
        <v>406</v>
      </c>
      <c r="C41" s="436" t="s">
        <v>89</v>
      </c>
      <c r="D41" s="154" t="s">
        <v>295</v>
      </c>
      <c r="E41" s="611" t="s">
        <v>292</v>
      </c>
      <c r="F41" s="612">
        <f>G15</f>
        <v>3.88</v>
      </c>
      <c r="G41" s="185">
        <f>'NZ nat data'!$H$33</f>
        <v>2474.2876957569802</v>
      </c>
      <c r="H41" s="619">
        <f t="shared" si="1"/>
        <v>9.600236259537084</v>
      </c>
      <c r="I41" s="447"/>
      <c r="J41" s="9"/>
      <c r="K41" s="9"/>
      <c r="L41" s="9"/>
      <c r="M41" s="9"/>
      <c r="N41" s="9"/>
      <c r="O41" s="9"/>
    </row>
    <row r="42" spans="1:16" x14ac:dyDescent="0.35">
      <c r="A42" s="555"/>
      <c r="B42" s="611" t="s">
        <v>406</v>
      </c>
      <c r="C42" s="436" t="s">
        <v>90</v>
      </c>
      <c r="D42" s="154" t="s">
        <v>300</v>
      </c>
      <c r="E42" s="611" t="s">
        <v>292</v>
      </c>
      <c r="F42" s="612">
        <f>G16</f>
        <v>1</v>
      </c>
      <c r="G42" s="185">
        <f>'NZ nat data'!$H$33</f>
        <v>2474.2876957569802</v>
      </c>
      <c r="H42" s="619">
        <f t="shared" si="1"/>
        <v>2.4742876957569804</v>
      </c>
      <c r="I42" s="558"/>
      <c r="J42" s="9"/>
      <c r="K42" s="9"/>
      <c r="L42" s="9"/>
      <c r="M42" s="9"/>
      <c r="N42" s="9"/>
      <c r="O42" s="9"/>
    </row>
    <row r="43" spans="1:16" x14ac:dyDescent="0.35">
      <c r="A43" s="175"/>
      <c r="B43" s="611" t="s">
        <v>406</v>
      </c>
      <c r="C43" s="436" t="s">
        <v>16</v>
      </c>
      <c r="D43" s="154" t="s">
        <v>303</v>
      </c>
      <c r="E43" s="611" t="s">
        <v>292</v>
      </c>
      <c r="F43" s="612">
        <f>G17</f>
        <v>1.4</v>
      </c>
      <c r="G43" s="185">
        <f>'NZ nat data'!$H$40</f>
        <v>1463.0319652230276</v>
      </c>
      <c r="H43" s="619">
        <f t="shared" si="1"/>
        <v>2.0482447513122382</v>
      </c>
      <c r="I43" s="447"/>
      <c r="J43" s="9"/>
      <c r="K43" s="9"/>
      <c r="L43" s="9"/>
      <c r="M43" s="9"/>
      <c r="N43" s="9"/>
      <c r="O43" s="9"/>
    </row>
    <row r="44" spans="1:16" x14ac:dyDescent="0.35">
      <c r="A44" s="175"/>
      <c r="B44" s="154"/>
      <c r="C44" s="154"/>
      <c r="D44" s="436"/>
      <c r="E44" s="154"/>
      <c r="F44" s="176"/>
      <c r="G44" s="613"/>
      <c r="H44" s="614"/>
      <c r="I44" s="447"/>
      <c r="J44" s="9"/>
      <c r="K44" s="9"/>
      <c r="L44" s="9"/>
      <c r="M44" s="9"/>
      <c r="N44" s="9"/>
      <c r="O44" s="9"/>
    </row>
    <row r="45" spans="1:16" x14ac:dyDescent="0.35">
      <c r="A45" s="9"/>
      <c r="B45" s="9"/>
      <c r="C45" s="9"/>
      <c r="D45" s="9"/>
      <c r="E45" s="9"/>
      <c r="F45" s="9"/>
      <c r="G45" s="9"/>
      <c r="H45" s="9"/>
      <c r="I45" s="9"/>
      <c r="J45" s="9"/>
      <c r="K45" s="9"/>
      <c r="L45" s="9"/>
      <c r="M45" s="9"/>
      <c r="N45" s="9"/>
      <c r="O45" s="9"/>
      <c r="P45" s="9"/>
    </row>
    <row r="46" spans="1:16" x14ac:dyDescent="0.35">
      <c r="A46" s="9"/>
      <c r="B46" s="9"/>
      <c r="C46" s="9"/>
      <c r="D46" s="9"/>
      <c r="E46" s="9"/>
      <c r="F46" s="9"/>
      <c r="G46" s="9"/>
      <c r="H46" s="9"/>
      <c r="I46" s="9"/>
      <c r="J46" s="9"/>
      <c r="K46" s="9"/>
      <c r="L46" s="9"/>
      <c r="M46" s="9"/>
      <c r="N46" s="9"/>
      <c r="O46" s="9"/>
      <c r="P46" s="9"/>
    </row>
    <row r="47" spans="1:16" x14ac:dyDescent="0.35">
      <c r="A47" s="622"/>
      <c r="B47" s="622"/>
      <c r="C47" s="622"/>
      <c r="D47" s="622"/>
      <c r="E47" s="622"/>
      <c r="F47" s="622"/>
      <c r="G47" s="622"/>
      <c r="H47" s="622"/>
      <c r="I47" s="622"/>
      <c r="J47" s="622"/>
      <c r="K47" s="622"/>
      <c r="L47" s="622"/>
      <c r="M47" s="622"/>
      <c r="N47" s="622"/>
      <c r="O47" s="622"/>
    </row>
    <row r="48" spans="1:16" ht="15.5" x14ac:dyDescent="0.35">
      <c r="A48" s="169" t="s">
        <v>835</v>
      </c>
      <c r="B48" s="9"/>
      <c r="C48" s="9"/>
      <c r="D48" s="9"/>
      <c r="E48" s="9"/>
      <c r="F48" s="9"/>
      <c r="G48" s="9"/>
      <c r="H48" s="9"/>
      <c r="I48" s="9"/>
      <c r="J48" s="9"/>
      <c r="K48" s="9"/>
      <c r="L48" s="9"/>
      <c r="M48" s="9"/>
      <c r="N48" s="9"/>
      <c r="O48" s="9"/>
      <c r="P48" s="9"/>
    </row>
    <row r="49" spans="1:16" x14ac:dyDescent="0.35">
      <c r="A49" s="9"/>
      <c r="B49" s="2"/>
      <c r="C49" s="102" t="s">
        <v>355</v>
      </c>
      <c r="D49" s="2">
        <v>31</v>
      </c>
      <c r="E49" s="2">
        <v>28</v>
      </c>
      <c r="F49" s="2">
        <v>31</v>
      </c>
      <c r="G49" s="2">
        <v>31</v>
      </c>
      <c r="H49" s="2">
        <v>31</v>
      </c>
      <c r="I49" s="2">
        <v>30</v>
      </c>
      <c r="J49" s="2">
        <v>31</v>
      </c>
      <c r="K49" s="2">
        <v>31</v>
      </c>
      <c r="L49" s="2">
        <v>30</v>
      </c>
      <c r="M49" s="2">
        <v>31</v>
      </c>
      <c r="N49" s="2">
        <v>30</v>
      </c>
      <c r="O49" s="2">
        <v>31</v>
      </c>
      <c r="P49" s="9"/>
    </row>
    <row r="50" spans="1:16" x14ac:dyDescent="0.35">
      <c r="A50" s="9"/>
      <c r="B50" s="551" t="s">
        <v>307</v>
      </c>
      <c r="C50" s="551" t="s">
        <v>315</v>
      </c>
      <c r="D50" s="552" t="s">
        <v>316</v>
      </c>
      <c r="E50" s="552" t="s">
        <v>317</v>
      </c>
      <c r="F50" s="552" t="s">
        <v>318</v>
      </c>
      <c r="G50" s="552" t="s">
        <v>319</v>
      </c>
      <c r="H50" s="552" t="s">
        <v>320</v>
      </c>
      <c r="I50" s="552" t="s">
        <v>321</v>
      </c>
      <c r="J50" s="552" t="s">
        <v>322</v>
      </c>
      <c r="K50" s="552" t="s">
        <v>323</v>
      </c>
      <c r="L50" s="552" t="s">
        <v>324</v>
      </c>
      <c r="M50" s="552" t="s">
        <v>325</v>
      </c>
      <c r="N50" s="552" t="s">
        <v>326</v>
      </c>
      <c r="O50" s="552" t="s">
        <v>327</v>
      </c>
      <c r="P50" s="9"/>
    </row>
    <row r="51" spans="1:16" x14ac:dyDescent="0.35">
      <c r="A51" s="9"/>
      <c r="B51" s="154" t="s">
        <v>309</v>
      </c>
      <c r="C51" s="182">
        <v>0.70731306100038405</v>
      </c>
      <c r="D51" s="183">
        <v>6.9641749546482399E-3</v>
      </c>
      <c r="E51" s="183">
        <v>6.9852963731638698E-3</v>
      </c>
      <c r="F51" s="183">
        <v>3.05098006494498E-2</v>
      </c>
      <c r="G51" s="183">
        <v>0.17112150883317601</v>
      </c>
      <c r="H51" s="183">
        <v>0.69123561391084998</v>
      </c>
      <c r="I51" s="183">
        <v>0.96115913883021997</v>
      </c>
      <c r="J51" s="183">
        <v>1</v>
      </c>
      <c r="K51" s="183">
        <v>0.97189215375523397</v>
      </c>
      <c r="L51" s="183">
        <v>0.45098814453307201</v>
      </c>
      <c r="M51" s="183">
        <v>0.15732526421270601</v>
      </c>
      <c r="N51" s="183">
        <v>2.4817565540748598E-2</v>
      </c>
      <c r="O51" s="183">
        <v>8.9454906599986308E-3</v>
      </c>
      <c r="P51" s="9"/>
    </row>
    <row r="52" spans="1:16" x14ac:dyDescent="0.35">
      <c r="A52" s="9"/>
      <c r="B52" s="2"/>
      <c r="C52" s="2"/>
      <c r="D52" s="2"/>
      <c r="E52" s="2"/>
      <c r="F52" s="2"/>
      <c r="G52" s="2"/>
      <c r="H52" s="2"/>
      <c r="I52" s="2"/>
      <c r="J52" s="2"/>
      <c r="K52" s="2"/>
      <c r="L52" s="2"/>
      <c r="M52" s="2"/>
      <c r="N52" s="2"/>
      <c r="O52" s="2"/>
      <c r="P52" s="9"/>
    </row>
    <row r="53" spans="1:16" x14ac:dyDescent="0.35">
      <c r="A53" s="9"/>
      <c r="B53" s="586"/>
      <c r="C53" s="610" t="s">
        <v>328</v>
      </c>
      <c r="D53" s="2"/>
      <c r="E53" s="2"/>
      <c r="F53" s="2"/>
      <c r="G53" s="2"/>
      <c r="H53" s="2"/>
      <c r="I53" s="2"/>
      <c r="J53" s="2"/>
      <c r="K53" s="2"/>
      <c r="L53" s="2"/>
      <c r="M53" s="2"/>
      <c r="N53" s="2"/>
      <c r="O53" s="2"/>
      <c r="P53" s="9"/>
    </row>
    <row r="54" spans="1:16" x14ac:dyDescent="0.35">
      <c r="A54" s="9"/>
      <c r="B54" s="586" t="s">
        <v>329</v>
      </c>
      <c r="C54" s="623">
        <f>L51*L49+M51*M49+N51*N49</f>
        <v>19.151254492808505</v>
      </c>
      <c r="D54" s="2"/>
      <c r="E54" s="2"/>
      <c r="F54" s="2"/>
      <c r="G54" s="2"/>
      <c r="H54" s="2"/>
      <c r="I54" s="2"/>
      <c r="J54" s="2"/>
      <c r="K54" s="2"/>
      <c r="L54" s="2"/>
      <c r="M54" s="2"/>
      <c r="N54" s="2"/>
      <c r="O54" s="2"/>
      <c r="P54" s="9"/>
    </row>
    <row r="55" spans="1:16" x14ac:dyDescent="0.35">
      <c r="A55" s="9"/>
      <c r="B55" s="586" t="s">
        <v>330</v>
      </c>
      <c r="C55" s="623">
        <f>O51*O49+D51*D49+E51*E49</f>
        <v>0.68878793250264136</v>
      </c>
      <c r="D55" s="2"/>
      <c r="E55" s="2"/>
      <c r="F55" s="2"/>
      <c r="G55" s="2"/>
      <c r="H55" s="2"/>
      <c r="I55" s="2"/>
      <c r="J55" s="2"/>
      <c r="K55" s="2"/>
      <c r="L55" s="2"/>
      <c r="M55" s="2"/>
      <c r="N55" s="2"/>
      <c r="O55" s="2"/>
      <c r="P55" s="9"/>
    </row>
    <row r="56" spans="1:16" x14ac:dyDescent="0.35">
      <c r="A56" s="9"/>
      <c r="B56" s="586" t="s">
        <v>331</v>
      </c>
      <c r="C56" s="623">
        <f>F51*F49+G51*G49+H51*H49</f>
        <v>27.67887462519775</v>
      </c>
      <c r="D56" s="2"/>
      <c r="E56" s="2"/>
      <c r="F56" s="2"/>
      <c r="G56" s="2"/>
      <c r="H56" s="2"/>
      <c r="I56" s="2"/>
      <c r="J56" s="2"/>
      <c r="K56" s="2"/>
      <c r="L56" s="2"/>
      <c r="M56" s="2"/>
      <c r="N56" s="2"/>
      <c r="O56" s="2"/>
      <c r="P56" s="9"/>
    </row>
    <row r="57" spans="1:16" x14ac:dyDescent="0.35">
      <c r="A57" s="9"/>
      <c r="B57" s="586" t="s">
        <v>332</v>
      </c>
      <c r="C57" s="623">
        <f>I51*I49+J51*J49+K51*K49</f>
        <v>89.963430931318854</v>
      </c>
      <c r="D57" s="2"/>
      <c r="E57" s="2"/>
      <c r="F57" s="2"/>
      <c r="G57" s="2"/>
      <c r="H57" s="2"/>
      <c r="I57" s="2"/>
      <c r="J57" s="2"/>
      <c r="K57" s="2"/>
      <c r="L57" s="2"/>
      <c r="M57" s="2"/>
      <c r="N57" s="2"/>
      <c r="O57" s="2"/>
      <c r="P57" s="9"/>
    </row>
    <row r="58" spans="1:16" x14ac:dyDescent="0.35">
      <c r="A58" s="9"/>
      <c r="B58" s="624" t="s">
        <v>333</v>
      </c>
      <c r="C58" s="625">
        <f>SUM(C54:C57)</f>
        <v>137.48234798182776</v>
      </c>
      <c r="D58" s="2"/>
      <c r="E58" s="2"/>
      <c r="F58" s="2"/>
      <c r="G58" s="2"/>
      <c r="H58" s="2"/>
      <c r="I58" s="2"/>
      <c r="J58" s="2"/>
      <c r="K58" s="2"/>
      <c r="L58" s="2"/>
      <c r="M58" s="2"/>
      <c r="N58" s="2"/>
      <c r="O58" s="2"/>
      <c r="P58" s="9"/>
    </row>
    <row r="59" spans="1:16" x14ac:dyDescent="0.35">
      <c r="A59" s="9"/>
      <c r="B59" s="9"/>
      <c r="C59" s="9"/>
      <c r="D59" s="9"/>
      <c r="E59" s="9"/>
      <c r="F59" s="9"/>
      <c r="G59" s="9"/>
      <c r="H59" s="9"/>
      <c r="I59" s="9"/>
      <c r="J59" s="9"/>
      <c r="K59" s="9"/>
      <c r="L59" s="9"/>
      <c r="M59" s="9"/>
      <c r="N59" s="9"/>
      <c r="O59" s="9"/>
      <c r="P59" s="9"/>
    </row>
    <row r="62" spans="1:16" ht="18.5" x14ac:dyDescent="0.45">
      <c r="A62" s="184" t="s">
        <v>334</v>
      </c>
      <c r="B62" s="9"/>
      <c r="C62" s="9"/>
      <c r="D62" s="9"/>
      <c r="E62" s="9"/>
      <c r="F62" s="9"/>
      <c r="G62" s="9"/>
      <c r="H62" s="9"/>
      <c r="I62" s="9"/>
      <c r="J62" s="9"/>
      <c r="K62" s="9"/>
      <c r="L62" s="9"/>
      <c r="M62" s="9"/>
      <c r="N62" s="9"/>
      <c r="O62" s="9"/>
      <c r="P62" s="9"/>
    </row>
    <row r="63" spans="1:16" ht="15" x14ac:dyDescent="0.4">
      <c r="A63" s="2" t="s">
        <v>357</v>
      </c>
      <c r="B63" s="9"/>
      <c r="C63" s="2" t="s">
        <v>918</v>
      </c>
      <c r="D63" s="9"/>
      <c r="E63" s="9"/>
      <c r="F63" s="9"/>
      <c r="G63" s="9"/>
      <c r="H63" s="9"/>
      <c r="I63" s="9"/>
      <c r="J63" s="9"/>
      <c r="K63" s="9"/>
      <c r="L63" s="9"/>
      <c r="M63" s="9"/>
      <c r="N63" s="9"/>
      <c r="O63" s="9"/>
      <c r="P63" s="9"/>
    </row>
    <row r="64" spans="1:16" ht="12.9" customHeight="1" x14ac:dyDescent="0.35">
      <c r="A64" s="9"/>
      <c r="B64" s="2"/>
      <c r="C64" s="2"/>
      <c r="D64" s="2"/>
      <c r="F64" s="2"/>
      <c r="G64" s="9"/>
      <c r="H64" s="9"/>
      <c r="I64" s="9"/>
      <c r="J64" s="9"/>
      <c r="K64" s="9"/>
      <c r="L64" s="9"/>
      <c r="M64" s="9"/>
      <c r="N64" s="9"/>
      <c r="O64" s="9"/>
      <c r="P64" s="9"/>
    </row>
    <row r="65" spans="1:16" x14ac:dyDescent="0.35">
      <c r="A65" s="9"/>
      <c r="B65" s="696" t="s">
        <v>365</v>
      </c>
      <c r="C65" s="698" t="s">
        <v>366</v>
      </c>
      <c r="D65" s="697" t="s">
        <v>165</v>
      </c>
      <c r="E65" s="752" t="s">
        <v>354</v>
      </c>
      <c r="F65" s="752"/>
      <c r="G65" s="752"/>
      <c r="H65" s="9"/>
      <c r="I65" s="9"/>
      <c r="J65" s="9"/>
      <c r="K65" s="9"/>
      <c r="L65" s="9"/>
      <c r="M65" s="9"/>
      <c r="N65" s="9"/>
      <c r="O65" s="9"/>
      <c r="P65" s="9"/>
    </row>
    <row r="66" spans="1:16" x14ac:dyDescent="0.35">
      <c r="A66" s="9"/>
      <c r="B66" s="480" t="s">
        <v>335</v>
      </c>
      <c r="C66" s="480">
        <v>0.2</v>
      </c>
      <c r="D66" s="690" t="s">
        <v>336</v>
      </c>
      <c r="E66" s="753" t="s">
        <v>358</v>
      </c>
      <c r="F66" s="753"/>
      <c r="G66" s="753"/>
      <c r="H66" s="693"/>
      <c r="I66" s="693"/>
      <c r="J66" s="9"/>
      <c r="K66" s="9"/>
      <c r="L66" s="9"/>
      <c r="M66" s="9"/>
      <c r="N66" s="9"/>
      <c r="O66" s="9"/>
      <c r="P66" s="9"/>
    </row>
    <row r="67" spans="1:16" x14ac:dyDescent="0.35">
      <c r="A67" s="9"/>
      <c r="B67" s="480" t="s">
        <v>338</v>
      </c>
      <c r="C67" s="480">
        <f>C66*365</f>
        <v>73</v>
      </c>
      <c r="D67" s="690" t="s">
        <v>368</v>
      </c>
      <c r="E67" s="753" t="s">
        <v>339</v>
      </c>
      <c r="F67" s="753"/>
      <c r="G67" s="753"/>
      <c r="H67" s="693"/>
      <c r="I67" s="693"/>
      <c r="J67" s="9"/>
      <c r="K67" s="9"/>
      <c r="L67" s="9"/>
      <c r="M67" s="9"/>
      <c r="N67" s="9"/>
      <c r="O67" s="9"/>
      <c r="P67" s="9"/>
    </row>
    <row r="68" spans="1:16" x14ac:dyDescent="0.35">
      <c r="A68" s="9"/>
      <c r="B68" s="480" t="s">
        <v>340</v>
      </c>
      <c r="C68" s="480">
        <v>26.4</v>
      </c>
      <c r="D68" s="690" t="s">
        <v>341</v>
      </c>
      <c r="E68" s="753" t="s">
        <v>367</v>
      </c>
      <c r="F68" s="753"/>
      <c r="G68" s="753"/>
      <c r="H68" s="693"/>
      <c r="I68" s="693"/>
      <c r="J68" s="9"/>
      <c r="K68" s="9"/>
      <c r="L68" s="9"/>
      <c r="M68" s="9"/>
      <c r="N68" s="9"/>
      <c r="O68" s="9"/>
      <c r="P68" s="9"/>
    </row>
    <row r="69" spans="1:16" x14ac:dyDescent="0.35">
      <c r="A69" s="9"/>
      <c r="B69" s="695" t="s">
        <v>343</v>
      </c>
      <c r="C69" s="694">
        <f>C67*C68/10^6</f>
        <v>1.9271999999999998E-3</v>
      </c>
      <c r="D69" s="206" t="s">
        <v>369</v>
      </c>
      <c r="E69" s="480"/>
      <c r="F69" s="480"/>
      <c r="G69" s="693"/>
      <c r="H69" s="693"/>
      <c r="I69" s="693"/>
      <c r="J69" s="9"/>
      <c r="K69" s="9"/>
      <c r="L69" s="9"/>
      <c r="M69" s="9"/>
      <c r="N69" s="9"/>
      <c r="O69" s="9"/>
      <c r="P69" s="9"/>
    </row>
    <row r="70" spans="1:16" x14ac:dyDescent="0.35">
      <c r="A70" s="9"/>
      <c r="B70" s="480"/>
      <c r="C70" s="694"/>
      <c r="D70" s="690"/>
      <c r="E70" s="480"/>
      <c r="F70" s="480"/>
      <c r="G70" s="693"/>
      <c r="H70" s="693"/>
      <c r="I70" s="693"/>
      <c r="J70" s="9"/>
      <c r="K70" s="9"/>
      <c r="L70" s="9"/>
      <c r="M70" s="9"/>
      <c r="N70" s="9"/>
      <c r="O70" s="9"/>
      <c r="P70" s="9"/>
    </row>
    <row r="71" spans="1:16" ht="15" x14ac:dyDescent="0.4">
      <c r="A71" s="9"/>
      <c r="B71" s="480" t="s">
        <v>915</v>
      </c>
      <c r="C71" s="480">
        <v>51</v>
      </c>
      <c r="D71" s="690" t="s">
        <v>344</v>
      </c>
      <c r="E71" s="480" t="s">
        <v>401</v>
      </c>
      <c r="F71" s="480"/>
      <c r="G71" s="693"/>
      <c r="H71" s="693"/>
      <c r="I71" s="693"/>
      <c r="J71" s="9"/>
      <c r="K71" s="9"/>
      <c r="L71" s="9"/>
      <c r="M71" s="9"/>
      <c r="N71" s="9"/>
      <c r="O71" s="9"/>
      <c r="P71" s="9"/>
    </row>
    <row r="72" spans="1:16" x14ac:dyDescent="0.35">
      <c r="A72" s="9"/>
      <c r="B72" s="480"/>
      <c r="C72" s="480"/>
      <c r="D72" s="480"/>
      <c r="E72" s="480"/>
      <c r="F72" s="480"/>
      <c r="G72" s="693"/>
      <c r="H72" s="693"/>
      <c r="I72" s="693"/>
      <c r="J72" s="9"/>
      <c r="K72" s="9"/>
      <c r="L72" s="9"/>
      <c r="M72" s="9"/>
      <c r="N72" s="9"/>
      <c r="O72" s="9"/>
      <c r="P72" s="9"/>
    </row>
    <row r="73" spans="1:16" ht="15" x14ac:dyDescent="0.4">
      <c r="A73" s="9"/>
      <c r="B73" s="696" t="s">
        <v>360</v>
      </c>
      <c r="C73" s="480">
        <f>C71*C69</f>
        <v>9.8287199999999991E-2</v>
      </c>
      <c r="D73" s="697" t="s">
        <v>916</v>
      </c>
      <c r="E73" s="480" t="s">
        <v>917</v>
      </c>
      <c r="F73" s="480"/>
      <c r="G73" s="693"/>
      <c r="H73" s="693"/>
      <c r="I73" s="693"/>
      <c r="J73" s="9"/>
      <c r="K73" s="9"/>
      <c r="L73" s="9"/>
      <c r="M73" s="9"/>
      <c r="N73" s="9"/>
      <c r="O73" s="9"/>
      <c r="P73" s="9"/>
    </row>
    <row r="74" spans="1:16" x14ac:dyDescent="0.35">
      <c r="A74" s="9"/>
      <c r="B74" s="9"/>
      <c r="C74" s="9"/>
      <c r="D74" s="9"/>
      <c r="E74" s="9"/>
      <c r="F74" s="9"/>
      <c r="G74" s="9"/>
      <c r="H74" s="9"/>
      <c r="I74" s="9"/>
      <c r="J74" s="9"/>
      <c r="K74" s="9"/>
      <c r="L74" s="9"/>
      <c r="M74" s="9"/>
      <c r="N74" s="9"/>
      <c r="O74" s="9"/>
      <c r="P74" s="9"/>
    </row>
  </sheetData>
  <mergeCells count="4">
    <mergeCell ref="E65:G65"/>
    <mergeCell ref="E66:G66"/>
    <mergeCell ref="E67:G67"/>
    <mergeCell ref="E68:G68"/>
  </mergeCells>
  <hyperlinks>
    <hyperlink ref="A4" location="Contents!A1" display="Back to Contents" xr:uid="{41F47F58-8121-43E3-8035-8002DA4D112B}"/>
  </hyperlinks>
  <pageMargins left="0.19685039370078741" right="0.19685039370078741" top="0.19685039370078741" bottom="0.19685039370078741" header="0.31496062992125984" footer="0.31496062992125984"/>
  <pageSetup paperSize="9" scale="50" fitToHeight="0" orientation="landscape" horizontalDpi="0" verticalDpi="0"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23EFA-721D-4FB8-A288-06CD95D3FB99}">
  <sheetPr>
    <tabColor theme="5" tint="0.39997558519241921"/>
  </sheetPr>
  <dimension ref="A1:O49"/>
  <sheetViews>
    <sheetView workbookViewId="0">
      <selection activeCell="E38" sqref="E38"/>
    </sheetView>
  </sheetViews>
  <sheetFormatPr defaultRowHeight="14.5" x14ac:dyDescent="0.35"/>
  <cols>
    <col min="2" max="2" width="13.08984375" customWidth="1"/>
    <col min="3" max="5" width="18.1796875" customWidth="1"/>
    <col min="6" max="6" width="10.7265625" customWidth="1"/>
    <col min="7" max="7" width="49.453125" bestFit="1" customWidth="1"/>
    <col min="8" max="8" width="16.54296875" bestFit="1" customWidth="1"/>
  </cols>
  <sheetData>
    <row r="1" spans="1:15" ht="18.5" x14ac:dyDescent="0.35">
      <c r="A1" s="187" t="s">
        <v>271</v>
      </c>
      <c r="B1" s="173"/>
      <c r="C1" s="173"/>
      <c r="D1" s="181"/>
      <c r="E1" s="173"/>
      <c r="F1" s="173"/>
      <c r="G1" s="173"/>
      <c r="H1" s="2"/>
    </row>
    <row r="2" spans="1:15" ht="15" x14ac:dyDescent="0.4">
      <c r="A2" s="2" t="s">
        <v>402</v>
      </c>
      <c r="B2" s="2"/>
      <c r="C2" s="2"/>
      <c r="D2" s="2"/>
      <c r="E2" s="2"/>
      <c r="F2" s="2"/>
      <c r="G2" s="2"/>
      <c r="H2" s="2"/>
      <c r="I2" s="2"/>
      <c r="J2" s="2"/>
      <c r="K2" s="2"/>
      <c r="L2" s="2"/>
      <c r="M2" s="2"/>
      <c r="N2" s="2"/>
      <c r="O2" s="2"/>
    </row>
    <row r="3" spans="1:15" x14ac:dyDescent="0.35">
      <c r="A3" s="437" t="s">
        <v>688</v>
      </c>
      <c r="B3" s="2"/>
      <c r="C3" s="2"/>
      <c r="D3" s="2"/>
      <c r="E3" s="2"/>
      <c r="F3" s="2"/>
      <c r="G3" s="2"/>
      <c r="H3" s="2"/>
      <c r="I3" s="2"/>
      <c r="J3" s="2"/>
      <c r="K3" s="2"/>
      <c r="L3" s="2"/>
      <c r="M3" s="2"/>
      <c r="N3" s="2"/>
      <c r="O3" s="2"/>
    </row>
    <row r="4" spans="1:15" x14ac:dyDescent="0.35">
      <c r="A4" s="192" t="s">
        <v>30</v>
      </c>
      <c r="B4" s="2"/>
      <c r="C4" s="2"/>
      <c r="D4" s="2"/>
      <c r="E4" s="2"/>
      <c r="F4" s="2"/>
      <c r="G4" s="2"/>
      <c r="H4" s="2"/>
      <c r="I4" s="2"/>
      <c r="J4" s="2"/>
      <c r="K4" s="2"/>
      <c r="L4" s="2"/>
      <c r="M4" s="2"/>
      <c r="N4" s="2"/>
      <c r="O4" s="2"/>
    </row>
    <row r="5" spans="1:15" x14ac:dyDescent="0.35">
      <c r="A5" s="2"/>
      <c r="B5" s="2"/>
      <c r="C5" s="2"/>
      <c r="D5" s="2"/>
      <c r="E5" s="2"/>
      <c r="F5" s="2"/>
      <c r="G5" s="2"/>
      <c r="H5" s="2"/>
      <c r="I5" s="2"/>
      <c r="J5" s="2"/>
      <c r="K5" s="2"/>
      <c r="L5" s="2"/>
      <c r="M5" s="2"/>
      <c r="N5" s="2"/>
      <c r="O5" s="2"/>
    </row>
    <row r="6" spans="1:15" x14ac:dyDescent="0.35">
      <c r="A6" s="2"/>
      <c r="B6" s="2"/>
      <c r="C6" s="2"/>
      <c r="D6" s="2"/>
      <c r="E6" s="2"/>
      <c r="F6" s="2"/>
      <c r="G6" s="2"/>
      <c r="H6" s="2"/>
      <c r="I6" s="2"/>
      <c r="J6" s="2"/>
      <c r="K6" s="2"/>
      <c r="L6" s="2"/>
      <c r="M6" s="2"/>
      <c r="N6" s="2"/>
      <c r="O6" s="2"/>
    </row>
    <row r="7" spans="1:15" ht="18.5" x14ac:dyDescent="0.45">
      <c r="A7" s="184" t="s">
        <v>411</v>
      </c>
      <c r="B7" s="2"/>
      <c r="C7" s="2"/>
      <c r="D7" s="2"/>
      <c r="E7" s="2"/>
      <c r="F7" s="2"/>
      <c r="G7" s="2"/>
      <c r="H7" s="2"/>
      <c r="I7" s="2"/>
      <c r="J7" s="2"/>
      <c r="K7" s="2"/>
      <c r="L7" s="2"/>
      <c r="M7" s="2"/>
      <c r="N7" s="2"/>
      <c r="O7" s="2"/>
    </row>
    <row r="8" spans="1:15" x14ac:dyDescent="0.35">
      <c r="A8" s="2" t="s">
        <v>412</v>
      </c>
      <c r="B8" s="2"/>
      <c r="C8" s="2"/>
      <c r="D8" s="2" t="s">
        <v>413</v>
      </c>
      <c r="E8" s="2"/>
      <c r="F8" s="2"/>
      <c r="G8" s="2"/>
      <c r="H8" s="2"/>
      <c r="I8" s="2"/>
      <c r="J8" s="2"/>
      <c r="K8" s="2"/>
      <c r="L8" s="2"/>
      <c r="M8" s="2"/>
      <c r="N8" s="2"/>
      <c r="O8" s="2"/>
    </row>
    <row r="9" spans="1:15" ht="15" thickBot="1" x14ac:dyDescent="0.4">
      <c r="A9" s="2"/>
      <c r="B9" s="2"/>
      <c r="C9" s="2"/>
      <c r="D9" s="2"/>
      <c r="E9" s="2"/>
      <c r="F9" s="2"/>
      <c r="G9" s="2"/>
      <c r="H9" s="2"/>
      <c r="I9" s="2"/>
      <c r="J9" s="2"/>
      <c r="K9" s="2"/>
      <c r="L9" s="2"/>
      <c r="M9" s="2"/>
      <c r="N9" s="2"/>
      <c r="O9" s="2"/>
    </row>
    <row r="10" spans="1:15" x14ac:dyDescent="0.35">
      <c r="A10" s="2"/>
      <c r="B10" s="760" t="s">
        <v>403</v>
      </c>
      <c r="C10" s="758" t="s">
        <v>410</v>
      </c>
      <c r="D10" s="759"/>
      <c r="E10" s="759"/>
      <c r="F10" s="2"/>
      <c r="G10" s="2"/>
      <c r="H10" s="2"/>
      <c r="I10" s="2"/>
      <c r="J10" s="2"/>
      <c r="K10" s="2"/>
      <c r="L10" s="2"/>
      <c r="M10" s="2"/>
      <c r="N10" s="2"/>
      <c r="O10" s="2"/>
    </row>
    <row r="11" spans="1:15" ht="15" thickBot="1" x14ac:dyDescent="0.4">
      <c r="A11" s="2"/>
      <c r="B11" s="761"/>
      <c r="C11" s="193" t="s">
        <v>404</v>
      </c>
      <c r="D11" s="193" t="s">
        <v>405</v>
      </c>
      <c r="E11" s="194" t="s">
        <v>406</v>
      </c>
      <c r="F11" s="2"/>
      <c r="G11" s="2"/>
      <c r="H11" s="2"/>
      <c r="I11" s="2"/>
      <c r="J11" s="2"/>
      <c r="K11" s="2"/>
      <c r="L11" s="2"/>
      <c r="M11" s="2"/>
      <c r="N11" s="2"/>
      <c r="O11" s="2"/>
    </row>
    <row r="12" spans="1:15" ht="15.5" thickBot="1" x14ac:dyDescent="0.4">
      <c r="A12" s="2"/>
      <c r="B12" s="195" t="s">
        <v>407</v>
      </c>
      <c r="C12" s="188">
        <v>622786</v>
      </c>
      <c r="D12" s="188">
        <v>24473</v>
      </c>
      <c r="E12" s="189">
        <v>382524</v>
      </c>
      <c r="F12" s="2"/>
      <c r="G12" s="2"/>
      <c r="H12" s="2"/>
      <c r="I12" s="2"/>
      <c r="J12" s="2"/>
      <c r="K12" s="2"/>
      <c r="L12" s="2"/>
      <c r="M12" s="2"/>
      <c r="N12" s="2"/>
      <c r="O12" s="2"/>
    </row>
    <row r="13" spans="1:15" ht="15.5" thickBot="1" x14ac:dyDescent="0.4">
      <c r="A13" s="2"/>
      <c r="B13" s="195" t="s">
        <v>408</v>
      </c>
      <c r="C13" s="188">
        <v>499526</v>
      </c>
      <c r="D13" s="188">
        <v>11296</v>
      </c>
      <c r="E13" s="189">
        <v>186037</v>
      </c>
      <c r="F13" s="2"/>
      <c r="G13" s="2"/>
      <c r="H13" s="2"/>
      <c r="I13" s="2"/>
      <c r="J13" s="2"/>
      <c r="K13" s="2"/>
      <c r="L13" s="2"/>
      <c r="M13" s="2"/>
      <c r="N13" s="2"/>
      <c r="O13" s="2"/>
    </row>
    <row r="14" spans="1:15" ht="15.5" thickBot="1" x14ac:dyDescent="0.4">
      <c r="A14" s="2"/>
      <c r="B14" s="195" t="s">
        <v>409</v>
      </c>
      <c r="C14" s="188">
        <v>36491</v>
      </c>
      <c r="D14" s="188">
        <v>1433.9504147492075</v>
      </c>
      <c r="E14" s="189">
        <v>22413</v>
      </c>
      <c r="F14" s="2"/>
      <c r="G14" s="2"/>
      <c r="H14" s="2"/>
      <c r="I14" s="2"/>
      <c r="J14" s="2"/>
      <c r="K14" s="2"/>
      <c r="L14" s="2"/>
      <c r="M14" s="2"/>
      <c r="N14" s="2"/>
      <c r="O14" s="2"/>
    </row>
    <row r="15" spans="1:15" ht="15" thickBot="1" x14ac:dyDescent="0.4">
      <c r="A15" s="2"/>
      <c r="B15" s="195" t="s">
        <v>284</v>
      </c>
      <c r="C15" s="188">
        <v>1433</v>
      </c>
      <c r="D15" s="188">
        <v>56.311171092477991</v>
      </c>
      <c r="E15" s="189">
        <v>880</v>
      </c>
      <c r="F15" s="2"/>
      <c r="G15" s="2"/>
      <c r="H15" s="2"/>
      <c r="I15" s="2"/>
      <c r="J15" s="2"/>
      <c r="K15" s="2"/>
      <c r="L15" s="2"/>
      <c r="M15" s="2"/>
      <c r="N15" s="2"/>
      <c r="O15" s="2"/>
    </row>
    <row r="16" spans="1:15" ht="15" thickBot="1" x14ac:dyDescent="0.4">
      <c r="A16" s="2"/>
      <c r="B16" s="195" t="s">
        <v>279</v>
      </c>
      <c r="C16" s="190">
        <v>4.5199999999999996</v>
      </c>
      <c r="D16" s="190">
        <v>0.17761792975436183</v>
      </c>
      <c r="E16" s="191">
        <v>2.78</v>
      </c>
      <c r="F16" s="2"/>
      <c r="G16" s="2"/>
      <c r="H16" s="2"/>
      <c r="I16" s="2"/>
      <c r="J16" s="2"/>
      <c r="K16" s="2"/>
      <c r="L16" s="2"/>
      <c r="M16" s="2"/>
      <c r="N16" s="2"/>
      <c r="O16" s="2"/>
    </row>
    <row r="17" spans="1:15" x14ac:dyDescent="0.35">
      <c r="A17" s="2"/>
      <c r="B17" s="2"/>
      <c r="C17" s="2"/>
      <c r="D17" s="2"/>
      <c r="E17" s="2"/>
      <c r="F17" s="2"/>
      <c r="G17" s="2"/>
      <c r="H17" s="2"/>
      <c r="I17" s="2"/>
      <c r="J17" s="2"/>
      <c r="K17" s="2"/>
      <c r="L17" s="2"/>
      <c r="M17" s="2"/>
      <c r="N17" s="2"/>
      <c r="O17" s="2"/>
    </row>
    <row r="18" spans="1:15" x14ac:dyDescent="0.35">
      <c r="A18" s="2"/>
      <c r="B18" s="2"/>
      <c r="C18" s="114"/>
      <c r="D18" s="2"/>
      <c r="E18" s="2"/>
      <c r="F18" s="2"/>
      <c r="G18" s="2"/>
      <c r="H18" s="2"/>
      <c r="I18" s="2"/>
      <c r="J18" s="2"/>
      <c r="K18" s="2"/>
      <c r="L18" s="2"/>
      <c r="M18" s="2"/>
      <c r="N18" s="2"/>
      <c r="O18" s="2"/>
    </row>
    <row r="19" spans="1:15" ht="18.5" x14ac:dyDescent="0.45">
      <c r="A19" s="184" t="s">
        <v>414</v>
      </c>
      <c r="B19" s="2"/>
      <c r="C19" s="2"/>
      <c r="D19" s="2"/>
      <c r="E19" s="2"/>
      <c r="F19" s="2"/>
      <c r="G19" s="2"/>
      <c r="H19" s="2"/>
      <c r="I19" s="2"/>
      <c r="J19" s="2"/>
      <c r="K19" s="2"/>
      <c r="L19" s="2"/>
      <c r="M19" s="2"/>
      <c r="N19" s="2"/>
      <c r="O19" s="2"/>
    </row>
    <row r="20" spans="1:15" x14ac:dyDescent="0.35">
      <c r="A20" s="2" t="s">
        <v>415</v>
      </c>
      <c r="B20" s="2"/>
      <c r="C20" s="2"/>
      <c r="D20" s="447" t="s">
        <v>613</v>
      </c>
      <c r="E20" s="2"/>
      <c r="F20" s="2"/>
      <c r="G20" s="2"/>
      <c r="H20" s="2"/>
      <c r="I20" s="2"/>
      <c r="J20" s="2"/>
      <c r="K20" s="2"/>
      <c r="L20" s="2"/>
      <c r="M20" s="2"/>
      <c r="N20" s="2"/>
      <c r="O20" s="2"/>
    </row>
    <row r="21" spans="1:15" ht="15" thickBot="1" x14ac:dyDescent="0.4">
      <c r="A21" s="2"/>
      <c r="B21" s="2"/>
      <c r="C21" s="2"/>
      <c r="D21" s="447"/>
      <c r="E21" s="2"/>
      <c r="F21" s="2"/>
      <c r="G21" s="2"/>
      <c r="H21" s="2"/>
      <c r="I21" s="2"/>
      <c r="J21" s="2"/>
      <c r="K21" s="2"/>
      <c r="L21" s="2"/>
      <c r="M21" s="2"/>
      <c r="N21" s="2"/>
      <c r="O21" s="2"/>
    </row>
    <row r="22" spans="1:15" x14ac:dyDescent="0.35">
      <c r="A22" s="2"/>
      <c r="B22" s="754" t="s">
        <v>403</v>
      </c>
      <c r="C22" s="756" t="s">
        <v>416</v>
      </c>
      <c r="D22" s="757"/>
      <c r="E22" s="757"/>
      <c r="F22" s="197"/>
      <c r="G22" s="2"/>
      <c r="H22" s="2"/>
      <c r="I22" s="2"/>
      <c r="J22" s="2"/>
      <c r="K22" s="2"/>
      <c r="L22" s="2"/>
      <c r="M22" s="2"/>
      <c r="N22" s="2"/>
      <c r="O22" s="2"/>
    </row>
    <row r="23" spans="1:15" ht="15" thickBot="1" x14ac:dyDescent="0.4">
      <c r="A23" s="2"/>
      <c r="B23" s="755"/>
      <c r="C23" s="198" t="s">
        <v>404</v>
      </c>
      <c r="D23" s="198" t="s">
        <v>405</v>
      </c>
      <c r="E23" s="199" t="s">
        <v>406</v>
      </c>
      <c r="F23" s="487" t="s">
        <v>417</v>
      </c>
      <c r="G23" s="2"/>
      <c r="H23" s="2"/>
      <c r="I23" s="2"/>
      <c r="J23" s="2"/>
      <c r="K23" s="2"/>
      <c r="L23" s="2"/>
      <c r="M23" s="2"/>
      <c r="N23" s="2"/>
      <c r="O23" s="2"/>
    </row>
    <row r="24" spans="1:15" ht="15.5" thickBot="1" x14ac:dyDescent="0.4">
      <c r="A24" s="2"/>
      <c r="B24" s="195" t="s">
        <v>407</v>
      </c>
      <c r="C24" s="188">
        <v>2093295.0797045154</v>
      </c>
      <c r="D24" s="188">
        <v>81477.990382649252</v>
      </c>
      <c r="E24" s="189">
        <v>1285447.4815702473</v>
      </c>
      <c r="F24" s="488">
        <f>C24/C12</f>
        <v>3.361178767192126</v>
      </c>
      <c r="G24" s="358" t="s">
        <v>696</v>
      </c>
      <c r="H24" s="2"/>
      <c r="I24" s="2"/>
      <c r="J24" s="2"/>
      <c r="K24" s="2"/>
      <c r="L24" s="2"/>
      <c r="M24" s="2"/>
      <c r="N24" s="2"/>
      <c r="O24" s="2"/>
    </row>
    <row r="25" spans="1:15" ht="15.5" thickBot="1" x14ac:dyDescent="0.4">
      <c r="A25" s="2"/>
      <c r="B25" s="195" t="s">
        <v>408</v>
      </c>
      <c r="C25" s="188">
        <v>1700385.7121121241</v>
      </c>
      <c r="D25" s="188">
        <v>38441.302809909226</v>
      </c>
      <c r="E25" s="189">
        <v>633264.13895499415</v>
      </c>
      <c r="F25" s="488">
        <f>C25/C13</f>
        <v>3.403998414721404</v>
      </c>
      <c r="G25" s="358" t="s">
        <v>697</v>
      </c>
      <c r="H25" s="2"/>
      <c r="I25" s="2"/>
      <c r="J25" s="2"/>
      <c r="K25" s="2"/>
      <c r="L25" s="2"/>
      <c r="M25" s="2"/>
      <c r="N25" s="2"/>
      <c r="O25" s="2"/>
    </row>
    <row r="26" spans="1:15" ht="15.5" thickBot="1" x14ac:dyDescent="0.4">
      <c r="A26" s="2"/>
      <c r="B26" s="195" t="s">
        <v>409</v>
      </c>
      <c r="C26" s="188">
        <v>50649.507999999994</v>
      </c>
      <c r="D26" s="188">
        <v>1990.3231756718999</v>
      </c>
      <c r="E26" s="189">
        <v>31109.243999999999</v>
      </c>
      <c r="F26" s="489">
        <f>C26/C14</f>
        <v>1.3879999999999999</v>
      </c>
      <c r="G26" s="89" t="s">
        <v>418</v>
      </c>
      <c r="H26" s="2"/>
      <c r="I26" s="2"/>
      <c r="J26" s="2"/>
      <c r="K26" s="2"/>
      <c r="L26" s="2"/>
      <c r="M26" s="2"/>
      <c r="N26" s="2"/>
      <c r="O26" s="2"/>
    </row>
    <row r="27" spans="1:15" ht="15" thickBot="1" x14ac:dyDescent="0.4">
      <c r="A27" s="2"/>
      <c r="B27" s="195" t="s">
        <v>284</v>
      </c>
      <c r="C27" s="188">
        <v>1989.0039999999999</v>
      </c>
      <c r="D27" s="188">
        <v>78.159905476359441</v>
      </c>
      <c r="E27" s="189">
        <v>1221.4399999999998</v>
      </c>
      <c r="F27" s="489">
        <f>C27/C15</f>
        <v>1.3879999999999999</v>
      </c>
      <c r="G27" s="89" t="s">
        <v>418</v>
      </c>
      <c r="H27" s="2"/>
      <c r="I27" s="2"/>
      <c r="J27" s="2"/>
      <c r="K27" s="2"/>
      <c r="L27" s="2"/>
      <c r="M27" s="2"/>
      <c r="N27" s="2"/>
      <c r="O27" s="2"/>
    </row>
    <row r="28" spans="1:15" ht="15" thickBot="1" x14ac:dyDescent="0.4">
      <c r="A28" s="2"/>
      <c r="B28" s="195" t="s">
        <v>279</v>
      </c>
      <c r="C28" s="190">
        <v>6.2737599999999993</v>
      </c>
      <c r="D28" s="190">
        <v>0.24653368649905422</v>
      </c>
      <c r="E28" s="191">
        <v>3.8586399999999994</v>
      </c>
      <c r="F28" s="489">
        <f>C28/C16</f>
        <v>1.3879999999999999</v>
      </c>
      <c r="G28" s="89" t="s">
        <v>418</v>
      </c>
      <c r="H28" s="2"/>
      <c r="I28" s="2"/>
      <c r="J28" s="2"/>
      <c r="K28" s="2"/>
      <c r="L28" s="2"/>
      <c r="M28" s="2"/>
      <c r="N28" s="2"/>
      <c r="O28" s="2"/>
    </row>
    <row r="29" spans="1:15" x14ac:dyDescent="0.35">
      <c r="A29" s="2"/>
      <c r="B29" s="2"/>
      <c r="G29" s="2"/>
      <c r="H29" s="2"/>
      <c r="I29" s="2"/>
      <c r="J29" s="2"/>
      <c r="K29" s="2"/>
      <c r="L29" s="2"/>
      <c r="M29" s="2"/>
      <c r="N29" s="2"/>
      <c r="O29" s="2"/>
    </row>
    <row r="30" spans="1:15" x14ac:dyDescent="0.35">
      <c r="A30" s="2"/>
      <c r="B30" s="2"/>
      <c r="G30" s="196"/>
      <c r="H30" s="2"/>
      <c r="I30" s="2"/>
      <c r="J30" s="2"/>
      <c r="K30" s="2"/>
      <c r="L30" s="2"/>
      <c r="M30" s="2"/>
      <c r="N30" s="2"/>
      <c r="O30" s="2"/>
    </row>
    <row r="31" spans="1:15" x14ac:dyDescent="0.35">
      <c r="A31" s="2" t="s">
        <v>597</v>
      </c>
      <c r="B31" s="2"/>
      <c r="G31" s="196"/>
      <c r="H31" s="2"/>
      <c r="I31" s="2"/>
      <c r="J31" s="2"/>
      <c r="K31" s="2"/>
      <c r="L31" s="2"/>
      <c r="M31" s="2"/>
      <c r="N31" s="2"/>
      <c r="O31" s="2"/>
    </row>
    <row r="32" spans="1:15" ht="15" thickBot="1" x14ac:dyDescent="0.4">
      <c r="A32" s="2"/>
      <c r="B32" s="2"/>
      <c r="G32" s="196"/>
      <c r="H32" s="2"/>
      <c r="I32" s="2"/>
      <c r="J32" s="2"/>
      <c r="K32" s="2"/>
      <c r="L32" s="2"/>
      <c r="M32" s="2"/>
      <c r="N32" s="2"/>
      <c r="O32" s="2"/>
    </row>
    <row r="33" spans="1:15" x14ac:dyDescent="0.35">
      <c r="A33" s="2"/>
      <c r="B33" s="754" t="s">
        <v>403</v>
      </c>
      <c r="C33" s="756" t="s">
        <v>598</v>
      </c>
      <c r="D33" s="757"/>
      <c r="E33" s="757"/>
      <c r="G33" s="196"/>
      <c r="H33" s="2"/>
      <c r="I33" s="2"/>
      <c r="J33" s="2"/>
      <c r="K33" s="2"/>
      <c r="L33" s="2"/>
      <c r="M33" s="2"/>
      <c r="N33" s="2"/>
      <c r="O33" s="2"/>
    </row>
    <row r="34" spans="1:15" ht="15" thickBot="1" x14ac:dyDescent="0.4">
      <c r="A34" s="2"/>
      <c r="B34" s="755"/>
      <c r="C34" s="198" t="s">
        <v>404</v>
      </c>
      <c r="D34" s="198" t="s">
        <v>405</v>
      </c>
      <c r="E34" s="199" t="s">
        <v>406</v>
      </c>
      <c r="G34" s="196"/>
      <c r="H34" s="2"/>
      <c r="I34" s="2"/>
      <c r="J34" s="2"/>
      <c r="K34" s="2"/>
      <c r="L34" s="2"/>
      <c r="M34" s="2"/>
      <c r="N34" s="2"/>
      <c r="O34" s="2"/>
    </row>
    <row r="35" spans="1:15" ht="15.5" thickBot="1" x14ac:dyDescent="0.4">
      <c r="A35" s="2"/>
      <c r="B35" s="195" t="s">
        <v>407</v>
      </c>
      <c r="C35" s="188">
        <v>2049641.7773216479</v>
      </c>
      <c r="D35" s="188">
        <v>79234.841653445663</v>
      </c>
      <c r="E35" s="189">
        <v>1258422.476732441</v>
      </c>
      <c r="G35" s="89" t="s">
        <v>602</v>
      </c>
      <c r="H35" s="2"/>
      <c r="I35" s="2"/>
      <c r="J35" s="2"/>
      <c r="K35" s="2"/>
      <c r="L35" s="2"/>
      <c r="M35" s="2"/>
      <c r="N35" s="2"/>
      <c r="O35" s="2"/>
    </row>
    <row r="36" spans="1:15" ht="15.5" thickBot="1" x14ac:dyDescent="0.4">
      <c r="A36" s="2"/>
      <c r="B36" s="195" t="s">
        <v>408</v>
      </c>
      <c r="C36" s="188">
        <v>1679682.0825665982</v>
      </c>
      <c r="D36" s="188">
        <v>37966.448847668718</v>
      </c>
      <c r="E36" s="189">
        <v>625549.24880571628</v>
      </c>
      <c r="G36" s="89" t="s">
        <v>602</v>
      </c>
      <c r="H36" s="2"/>
      <c r="I36" s="2"/>
      <c r="J36" s="2"/>
      <c r="K36" s="2"/>
      <c r="L36" s="2"/>
      <c r="M36" s="2"/>
      <c r="N36" s="2"/>
      <c r="O36" s="2"/>
    </row>
    <row r="37" spans="1:15" ht="15.5" thickBot="1" x14ac:dyDescent="0.4">
      <c r="B37" s="195" t="s">
        <v>409</v>
      </c>
      <c r="C37" s="188">
        <v>0</v>
      </c>
      <c r="D37" s="188">
        <v>0</v>
      </c>
      <c r="E37" s="189">
        <v>0</v>
      </c>
      <c r="G37" s="358" t="s">
        <v>600</v>
      </c>
    </row>
    <row r="38" spans="1:15" ht="15" thickBot="1" x14ac:dyDescent="0.4">
      <c r="B38" s="195" t="s">
        <v>284</v>
      </c>
      <c r="C38" s="188">
        <v>0</v>
      </c>
      <c r="D38" s="188">
        <v>0</v>
      </c>
      <c r="E38" s="189">
        <v>0</v>
      </c>
      <c r="G38" s="358" t="s">
        <v>600</v>
      </c>
    </row>
    <row r="39" spans="1:15" ht="15" thickBot="1" x14ac:dyDescent="0.4">
      <c r="B39" s="195" t="s">
        <v>279</v>
      </c>
      <c r="C39" s="190">
        <v>0</v>
      </c>
      <c r="D39" s="190">
        <v>0</v>
      </c>
      <c r="E39" s="191">
        <v>0</v>
      </c>
      <c r="G39" s="358" t="s">
        <v>600</v>
      </c>
    </row>
    <row r="41" spans="1:15" ht="15" thickBot="1" x14ac:dyDescent="0.4"/>
    <row r="42" spans="1:15" x14ac:dyDescent="0.35">
      <c r="B42" s="754" t="s">
        <v>403</v>
      </c>
      <c r="C42" s="756" t="s">
        <v>599</v>
      </c>
      <c r="D42" s="757"/>
      <c r="E42" s="757"/>
    </row>
    <row r="43" spans="1:15" ht="15" thickBot="1" x14ac:dyDescent="0.4">
      <c r="B43" s="755"/>
      <c r="C43" s="198" t="s">
        <v>404</v>
      </c>
      <c r="D43" s="198" t="s">
        <v>405</v>
      </c>
      <c r="E43" s="199" t="s">
        <v>406</v>
      </c>
    </row>
    <row r="44" spans="1:15" ht="15.5" thickBot="1" x14ac:dyDescent="0.4">
      <c r="B44" s="195" t="s">
        <v>407</v>
      </c>
      <c r="C44" s="188">
        <v>43653.31016417659</v>
      </c>
      <c r="D44" s="188">
        <v>2243.1487564447298</v>
      </c>
      <c r="E44" s="189">
        <v>27025.009505459766</v>
      </c>
      <c r="G44" s="89" t="s">
        <v>601</v>
      </c>
    </row>
    <row r="45" spans="1:15" ht="15.5" thickBot="1" x14ac:dyDescent="0.4">
      <c r="B45" s="195" t="s">
        <v>408</v>
      </c>
      <c r="C45" s="188">
        <v>20703.629545524611</v>
      </c>
      <c r="D45" s="188">
        <v>474.85396224050515</v>
      </c>
      <c r="E45" s="189">
        <v>7714.8901492772811</v>
      </c>
      <c r="G45" s="89" t="s">
        <v>601</v>
      </c>
    </row>
    <row r="46" spans="1:15" ht="15.5" thickBot="1" x14ac:dyDescent="0.4">
      <c r="B46" s="195" t="s">
        <v>409</v>
      </c>
      <c r="C46" s="188">
        <v>50649.507999999994</v>
      </c>
      <c r="D46" s="188">
        <v>1990.3231756718999</v>
      </c>
      <c r="E46" s="189">
        <v>31109.243999999999</v>
      </c>
      <c r="G46" s="358" t="s">
        <v>600</v>
      </c>
    </row>
    <row r="47" spans="1:15" ht="15" thickBot="1" x14ac:dyDescent="0.4">
      <c r="B47" s="195" t="s">
        <v>284</v>
      </c>
      <c r="C47" s="188">
        <v>1989.0039999999999</v>
      </c>
      <c r="D47" s="188">
        <v>78.159905476359441</v>
      </c>
      <c r="E47" s="189">
        <v>1221.4399999999998</v>
      </c>
      <c r="G47" s="358" t="s">
        <v>600</v>
      </c>
    </row>
    <row r="48" spans="1:15" ht="15" thickBot="1" x14ac:dyDescent="0.4">
      <c r="B48" s="195" t="s">
        <v>279</v>
      </c>
      <c r="C48" s="190">
        <v>6.2737599999999993</v>
      </c>
      <c r="D48" s="190">
        <v>0.24653368649905422</v>
      </c>
      <c r="E48" s="191">
        <v>3.8586399999999994</v>
      </c>
      <c r="G48" s="358" t="s">
        <v>600</v>
      </c>
    </row>
    <row r="49" spans="7:7" x14ac:dyDescent="0.35">
      <c r="G49" s="448"/>
    </row>
  </sheetData>
  <mergeCells count="8">
    <mergeCell ref="B42:B43"/>
    <mergeCell ref="C42:E42"/>
    <mergeCell ref="C10:E10"/>
    <mergeCell ref="C22:E22"/>
    <mergeCell ref="B22:B23"/>
    <mergeCell ref="B10:B11"/>
    <mergeCell ref="B33:B34"/>
    <mergeCell ref="C33:E33"/>
  </mergeCells>
  <hyperlinks>
    <hyperlink ref="A4" location="Contents!A1" display="Back to Contents" xr:uid="{630EF66A-4CBB-4B11-8DB2-0A507A70DF1A}"/>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AF2CD-E13E-40DB-9178-C75ECE0C361C}">
  <sheetPr>
    <tabColor theme="5" tint="0.79998168889431442"/>
    <pageSetUpPr fitToPage="1"/>
  </sheetPr>
  <dimension ref="A1:S78"/>
  <sheetViews>
    <sheetView workbookViewId="0">
      <selection activeCell="G22" sqref="G22"/>
    </sheetView>
  </sheetViews>
  <sheetFormatPr defaultRowHeight="14.5" x14ac:dyDescent="0.35"/>
  <cols>
    <col min="1" max="1" width="11.08984375" customWidth="1"/>
    <col min="2" max="2" width="38.36328125" customWidth="1"/>
    <col min="3" max="3" width="22" customWidth="1"/>
    <col min="4" max="6" width="19.08984375" customWidth="1"/>
    <col min="7" max="7" width="52.1796875" bestFit="1" customWidth="1"/>
    <col min="8" max="14" width="16.36328125" customWidth="1"/>
  </cols>
  <sheetData>
    <row r="1" spans="1:19" ht="18.5" x14ac:dyDescent="0.35">
      <c r="A1" s="263" t="s">
        <v>833</v>
      </c>
      <c r="B1" s="263"/>
      <c r="C1" s="263"/>
      <c r="D1" s="263"/>
      <c r="E1" s="263"/>
      <c r="F1" s="263"/>
      <c r="G1" s="263"/>
      <c r="H1" s="340"/>
      <c r="I1" s="340"/>
      <c r="J1" s="340"/>
      <c r="K1" s="340"/>
    </row>
    <row r="2" spans="1:19" x14ac:dyDescent="0.35">
      <c r="A2" s="4" t="s">
        <v>848</v>
      </c>
      <c r="B2" s="4"/>
      <c r="C2" s="4"/>
      <c r="G2" s="366"/>
    </row>
    <row r="3" spans="1:19" x14ac:dyDescent="0.35">
      <c r="A3" s="438" t="s">
        <v>689</v>
      </c>
      <c r="B3" s="5"/>
      <c r="C3" s="5"/>
      <c r="G3" s="369"/>
    </row>
    <row r="4" spans="1:19" x14ac:dyDescent="0.35">
      <c r="A4" s="380" t="s">
        <v>30</v>
      </c>
      <c r="Q4" s="9"/>
      <c r="R4" s="9"/>
      <c r="S4" s="9"/>
    </row>
    <row r="5" spans="1:19" x14ac:dyDescent="0.35">
      <c r="A5" s="38"/>
      <c r="Q5" s="9"/>
      <c r="R5" s="9"/>
      <c r="S5" s="9"/>
    </row>
    <row r="6" spans="1:19" x14ac:dyDescent="0.35">
      <c r="B6" s="275"/>
      <c r="C6" s="277"/>
      <c r="D6" s="276"/>
      <c r="E6" s="269" t="s">
        <v>632</v>
      </c>
      <c r="F6" s="276"/>
      <c r="G6" s="276"/>
    </row>
    <row r="7" spans="1:19" ht="16.5" x14ac:dyDescent="0.45">
      <c r="B7" s="221" t="s">
        <v>18</v>
      </c>
      <c r="C7" s="278"/>
      <c r="D7" s="270"/>
      <c r="E7" s="274" t="s">
        <v>603</v>
      </c>
      <c r="F7" s="271"/>
      <c r="G7" s="278"/>
    </row>
    <row r="8" spans="1:19" x14ac:dyDescent="0.35">
      <c r="B8" s="268"/>
      <c r="C8" s="279"/>
      <c r="D8" s="272">
        <f>'Damage costs'!E35</f>
        <v>1258422.476732441</v>
      </c>
      <c r="E8" s="267">
        <f>'Damage costs'!E44</f>
        <v>27025.009505459766</v>
      </c>
      <c r="F8" s="273">
        <f>'Damage costs'!E24</f>
        <v>1285447.4815702473</v>
      </c>
      <c r="G8" s="278"/>
    </row>
    <row r="9" spans="1:19" ht="15" x14ac:dyDescent="0.4">
      <c r="B9" s="15" t="s">
        <v>145</v>
      </c>
      <c r="C9" s="14" t="s">
        <v>483</v>
      </c>
      <c r="D9" s="14" t="s">
        <v>629</v>
      </c>
      <c r="E9" s="14" t="s">
        <v>630</v>
      </c>
      <c r="F9" s="14" t="s">
        <v>631</v>
      </c>
      <c r="G9" s="266" t="s">
        <v>172</v>
      </c>
    </row>
    <row r="10" spans="1:19" ht="15" x14ac:dyDescent="0.4">
      <c r="B10" s="37" t="s">
        <v>14</v>
      </c>
      <c r="C10" s="265">
        <v>0</v>
      </c>
      <c r="D10" s="287">
        <f>$C10*D$8/10^3</f>
        <v>0</v>
      </c>
      <c r="E10" s="287">
        <f t="shared" ref="E10:F10" si="0">$C10*E$8/10^3</f>
        <v>0</v>
      </c>
      <c r="F10" s="287">
        <f t="shared" si="0"/>
        <v>0</v>
      </c>
      <c r="G10" s="286" t="s">
        <v>486</v>
      </c>
    </row>
    <row r="11" spans="1:19" ht="15" x14ac:dyDescent="0.4">
      <c r="B11" s="37" t="s">
        <v>15</v>
      </c>
      <c r="C11" s="265">
        <v>0</v>
      </c>
      <c r="D11" s="287">
        <f t="shared" ref="D11:F17" si="1">$C11*D$8/10^3</f>
        <v>0</v>
      </c>
      <c r="E11" s="287">
        <f t="shared" si="1"/>
        <v>0</v>
      </c>
      <c r="F11" s="287">
        <f t="shared" si="1"/>
        <v>0</v>
      </c>
      <c r="G11" s="286" t="s">
        <v>491</v>
      </c>
    </row>
    <row r="12" spans="1:19" x14ac:dyDescent="0.35">
      <c r="B12" s="37" t="s">
        <v>58</v>
      </c>
      <c r="C12" s="331">
        <f>'Fuel use'!H39</f>
        <v>20.810362166822088</v>
      </c>
      <c r="D12" s="287">
        <f t="shared" si="1"/>
        <v>26188.227499671339</v>
      </c>
      <c r="E12" s="287">
        <f t="shared" si="1"/>
        <v>562.40023537042725</v>
      </c>
      <c r="F12" s="287">
        <f t="shared" si="1"/>
        <v>26750.627637906207</v>
      </c>
      <c r="G12" s="86" t="s">
        <v>490</v>
      </c>
    </row>
    <row r="13" spans="1:19" x14ac:dyDescent="0.35">
      <c r="B13" s="37" t="s">
        <v>21</v>
      </c>
      <c r="C13" s="331">
        <f>'Fuel use'!H40</f>
        <v>13.200324856863491</v>
      </c>
      <c r="D13" s="287">
        <f t="shared" si="1"/>
        <v>16611.58550004696</v>
      </c>
      <c r="E13" s="287">
        <f t="shared" si="1"/>
        <v>356.7389047318926</v>
      </c>
      <c r="F13" s="287">
        <f t="shared" si="1"/>
        <v>16968.32434316431</v>
      </c>
      <c r="G13" s="86" t="s">
        <v>489</v>
      </c>
    </row>
    <row r="14" spans="1:19" x14ac:dyDescent="0.35">
      <c r="B14" s="37" t="s">
        <v>89</v>
      </c>
      <c r="C14" s="331">
        <f>'Fuel use'!H41</f>
        <v>9.600236259537084</v>
      </c>
      <c r="D14" s="287">
        <f t="shared" si="1"/>
        <v>12081.153090943244</v>
      </c>
      <c r="E14" s="287">
        <f t="shared" si="1"/>
        <v>259.44647616864921</v>
      </c>
      <c r="F14" s="287">
        <f t="shared" si="1"/>
        <v>12340.599522301316</v>
      </c>
      <c r="G14" s="86" t="s">
        <v>490</v>
      </c>
    </row>
    <row r="15" spans="1:19" x14ac:dyDescent="0.35">
      <c r="B15" s="37" t="s">
        <v>90</v>
      </c>
      <c r="C15" s="331">
        <f>'Fuel use'!H42</f>
        <v>2.4742876957569804</v>
      </c>
      <c r="D15" s="287">
        <f t="shared" si="1"/>
        <v>3113.6992502431035</v>
      </c>
      <c r="E15" s="287">
        <f t="shared" si="1"/>
        <v>66.867648497074541</v>
      </c>
      <c r="F15" s="287">
        <f t="shared" si="1"/>
        <v>3180.5668871910611</v>
      </c>
      <c r="G15" s="86" t="s">
        <v>490</v>
      </c>
    </row>
    <row r="16" spans="1:19" x14ac:dyDescent="0.35">
      <c r="B16" s="37" t="s">
        <v>16</v>
      </c>
      <c r="C16" s="331">
        <f>'Fuel use'!H43</f>
        <v>2.0482447513122382</v>
      </c>
      <c r="D16" s="287">
        <f t="shared" si="1"/>
        <v>2577.557232900569</v>
      </c>
      <c r="E16" s="287">
        <f t="shared" si="1"/>
        <v>55.353833873721314</v>
      </c>
      <c r="F16" s="287">
        <f t="shared" si="1"/>
        <v>2632.9110572137938</v>
      </c>
      <c r="G16" s="86" t="s">
        <v>490</v>
      </c>
    </row>
    <row r="17" spans="1:7" ht="15" x14ac:dyDescent="0.4">
      <c r="B17" s="50" t="s">
        <v>17</v>
      </c>
      <c r="C17" s="122">
        <v>0</v>
      </c>
      <c r="D17" s="288">
        <f t="shared" si="1"/>
        <v>0</v>
      </c>
      <c r="E17" s="288">
        <f t="shared" si="1"/>
        <v>0</v>
      </c>
      <c r="F17" s="288">
        <f t="shared" si="1"/>
        <v>0</v>
      </c>
      <c r="G17" s="289" t="s">
        <v>486</v>
      </c>
    </row>
    <row r="18" spans="1:7" ht="16.5" x14ac:dyDescent="0.45">
      <c r="B18" s="114"/>
      <c r="C18" s="251"/>
      <c r="D18" s="280"/>
      <c r="E18" s="281" t="s">
        <v>566</v>
      </c>
      <c r="F18" s="282"/>
      <c r="G18" s="132"/>
    </row>
    <row r="19" spans="1:7" x14ac:dyDescent="0.35">
      <c r="B19" s="114"/>
      <c r="C19" s="251"/>
      <c r="D19" s="283">
        <f>'Damage costs'!E36</f>
        <v>625549.24880571628</v>
      </c>
      <c r="E19" s="284">
        <f>'Damage costs'!E45</f>
        <v>7714.8901492772811</v>
      </c>
      <c r="F19" s="285">
        <f>'Damage costs'!E25</f>
        <v>633264.13895499415</v>
      </c>
      <c r="G19" s="132"/>
    </row>
    <row r="20" spans="1:7" ht="15" x14ac:dyDescent="0.4">
      <c r="A20" s="264" t="s">
        <v>485</v>
      </c>
      <c r="B20" s="26" t="s">
        <v>484</v>
      </c>
      <c r="C20" s="13" t="s">
        <v>483</v>
      </c>
      <c r="D20" s="14" t="s">
        <v>629</v>
      </c>
      <c r="E20" s="14" t="s">
        <v>630</v>
      </c>
      <c r="F20" s="14" t="s">
        <v>631</v>
      </c>
      <c r="G20" s="13" t="s">
        <v>172</v>
      </c>
    </row>
    <row r="21" spans="1:7" ht="15" x14ac:dyDescent="0.4">
      <c r="B21" s="37" t="s">
        <v>14</v>
      </c>
      <c r="C21" s="78">
        <v>0</v>
      </c>
      <c r="D21" s="290">
        <f>$C21*D$19/10^3</f>
        <v>0</v>
      </c>
      <c r="E21" s="290">
        <f t="shared" ref="E21:F28" si="2">$C21*E$19/10^3</f>
        <v>0</v>
      </c>
      <c r="F21" s="290">
        <f t="shared" si="2"/>
        <v>0</v>
      </c>
      <c r="G21" s="286" t="s">
        <v>488</v>
      </c>
    </row>
    <row r="22" spans="1:7" ht="15" x14ac:dyDescent="0.4">
      <c r="B22" s="37" t="s">
        <v>15</v>
      </c>
      <c r="C22" s="78">
        <v>0</v>
      </c>
      <c r="D22" s="290">
        <f t="shared" ref="D22:D28" si="3">$C22*D$19/10^3</f>
        <v>0</v>
      </c>
      <c r="E22" s="290">
        <f t="shared" si="2"/>
        <v>0</v>
      </c>
      <c r="F22" s="290">
        <f t="shared" si="2"/>
        <v>0</v>
      </c>
      <c r="G22" s="86" t="s">
        <v>912</v>
      </c>
    </row>
    <row r="23" spans="1:7" ht="15" x14ac:dyDescent="0.4">
      <c r="B23" s="37" t="s">
        <v>58</v>
      </c>
      <c r="C23" s="78">
        <v>0</v>
      </c>
      <c r="D23" s="290">
        <f t="shared" si="3"/>
        <v>0</v>
      </c>
      <c r="E23" s="290">
        <f t="shared" si="2"/>
        <v>0</v>
      </c>
      <c r="F23" s="290">
        <f t="shared" si="2"/>
        <v>0</v>
      </c>
      <c r="G23" s="286" t="s">
        <v>487</v>
      </c>
    </row>
    <row r="24" spans="1:7" ht="15" x14ac:dyDescent="0.4">
      <c r="B24" s="37" t="s">
        <v>21</v>
      </c>
      <c r="C24" s="78">
        <v>0</v>
      </c>
      <c r="D24" s="290">
        <f t="shared" si="3"/>
        <v>0</v>
      </c>
      <c r="E24" s="290">
        <f t="shared" si="2"/>
        <v>0</v>
      </c>
      <c r="F24" s="290">
        <f t="shared" si="2"/>
        <v>0</v>
      </c>
      <c r="G24" s="286" t="s">
        <v>487</v>
      </c>
    </row>
    <row r="25" spans="1:7" ht="15" x14ac:dyDescent="0.4">
      <c r="B25" s="37" t="s">
        <v>89</v>
      </c>
      <c r="C25" s="78">
        <v>0</v>
      </c>
      <c r="D25" s="290">
        <f t="shared" si="3"/>
        <v>0</v>
      </c>
      <c r="E25" s="290">
        <f t="shared" si="2"/>
        <v>0</v>
      </c>
      <c r="F25" s="290">
        <f t="shared" si="2"/>
        <v>0</v>
      </c>
      <c r="G25" s="286" t="s">
        <v>487</v>
      </c>
    </row>
    <row r="26" spans="1:7" ht="15" x14ac:dyDescent="0.4">
      <c r="B26" s="37" t="s">
        <v>90</v>
      </c>
      <c r="C26" s="78">
        <v>0</v>
      </c>
      <c r="D26" s="290">
        <f t="shared" si="3"/>
        <v>0</v>
      </c>
      <c r="E26" s="290">
        <f t="shared" si="2"/>
        <v>0</v>
      </c>
      <c r="F26" s="290">
        <f t="shared" si="2"/>
        <v>0</v>
      </c>
      <c r="G26" s="286" t="s">
        <v>487</v>
      </c>
    </row>
    <row r="27" spans="1:7" ht="15" x14ac:dyDescent="0.4">
      <c r="B27" s="37" t="s">
        <v>16</v>
      </c>
      <c r="C27" s="78">
        <v>0</v>
      </c>
      <c r="D27" s="290">
        <f t="shared" si="3"/>
        <v>0</v>
      </c>
      <c r="E27" s="290">
        <f t="shared" si="2"/>
        <v>0</v>
      </c>
      <c r="F27" s="290">
        <f t="shared" si="2"/>
        <v>0</v>
      </c>
      <c r="G27" s="286" t="s">
        <v>487</v>
      </c>
    </row>
    <row r="28" spans="1:7" ht="15" x14ac:dyDescent="0.4">
      <c r="B28" s="50" t="s">
        <v>17</v>
      </c>
      <c r="C28" s="113">
        <v>0</v>
      </c>
      <c r="D28" s="309">
        <f t="shared" si="3"/>
        <v>0</v>
      </c>
      <c r="E28" s="309">
        <f t="shared" si="2"/>
        <v>0</v>
      </c>
      <c r="F28" s="309">
        <f t="shared" si="2"/>
        <v>0</v>
      </c>
      <c r="G28" s="88" t="s">
        <v>492</v>
      </c>
    </row>
    <row r="29" spans="1:7" x14ac:dyDescent="0.35">
      <c r="B29" s="114"/>
      <c r="C29" s="252"/>
      <c r="D29" s="339"/>
      <c r="E29" s="339"/>
      <c r="F29" s="339"/>
      <c r="G29" s="151"/>
    </row>
    <row r="31" spans="1:7" x14ac:dyDescent="0.35">
      <c r="B31" s="275"/>
      <c r="C31" s="277"/>
      <c r="D31" s="276"/>
      <c r="E31" s="269" t="s">
        <v>633</v>
      </c>
      <c r="F31" s="276"/>
      <c r="G31" s="276"/>
    </row>
    <row r="32" spans="1:7" ht="16.5" x14ac:dyDescent="0.45">
      <c r="B32" s="221" t="s">
        <v>18</v>
      </c>
      <c r="C32" s="278"/>
      <c r="D32" s="270"/>
      <c r="E32" s="274" t="s">
        <v>603</v>
      </c>
      <c r="F32" s="271"/>
      <c r="G32" s="278"/>
    </row>
    <row r="33" spans="1:7" x14ac:dyDescent="0.35">
      <c r="B33" s="268"/>
      <c r="C33" s="279"/>
      <c r="D33" s="272">
        <f>'Damage costs'!D35</f>
        <v>79234.841653445663</v>
      </c>
      <c r="E33" s="267">
        <f>'Damage costs'!D44</f>
        <v>2243.1487564447298</v>
      </c>
      <c r="F33" s="273">
        <f>'Damage costs'!D24</f>
        <v>81477.990382649252</v>
      </c>
      <c r="G33" s="278"/>
    </row>
    <row r="34" spans="1:7" ht="15" x14ac:dyDescent="0.4">
      <c r="B34" s="15" t="s">
        <v>145</v>
      </c>
      <c r="C34" s="14" t="s">
        <v>483</v>
      </c>
      <c r="D34" s="14" t="s">
        <v>634</v>
      </c>
      <c r="E34" s="14" t="s">
        <v>635</v>
      </c>
      <c r="F34" s="14" t="s">
        <v>636</v>
      </c>
      <c r="G34" s="266" t="s">
        <v>172</v>
      </c>
    </row>
    <row r="35" spans="1:7" ht="15" x14ac:dyDescent="0.4">
      <c r="B35" s="37" t="s">
        <v>14</v>
      </c>
      <c r="C35" s="265">
        <f>C10</f>
        <v>0</v>
      </c>
      <c r="D35" s="287">
        <f>$C35*D$33/10^3</f>
        <v>0</v>
      </c>
      <c r="E35" s="287">
        <f t="shared" ref="E35:F42" si="4">$C35*E$33/10^3</f>
        <v>0</v>
      </c>
      <c r="F35" s="287">
        <f t="shared" si="4"/>
        <v>0</v>
      </c>
      <c r="G35" s="286" t="s">
        <v>486</v>
      </c>
    </row>
    <row r="36" spans="1:7" ht="15" x14ac:dyDescent="0.4">
      <c r="B36" s="37" t="s">
        <v>15</v>
      </c>
      <c r="C36" s="265">
        <f t="shared" ref="C36:C42" si="5">C11</f>
        <v>0</v>
      </c>
      <c r="D36" s="287">
        <f t="shared" ref="D36:D42" si="6">$C36*D$33/10^3</f>
        <v>0</v>
      </c>
      <c r="E36" s="287">
        <f t="shared" si="4"/>
        <v>0</v>
      </c>
      <c r="F36" s="287">
        <f t="shared" si="4"/>
        <v>0</v>
      </c>
      <c r="G36" s="286" t="s">
        <v>491</v>
      </c>
    </row>
    <row r="37" spans="1:7" x14ac:dyDescent="0.35">
      <c r="B37" s="37" t="s">
        <v>58</v>
      </c>
      <c r="C37" s="331">
        <f t="shared" si="5"/>
        <v>20.810362166822088</v>
      </c>
      <c r="D37" s="287">
        <f t="shared" si="6"/>
        <v>1648.9057510390044</v>
      </c>
      <c r="E37" s="287">
        <f t="shared" si="4"/>
        <v>46.680738015671423</v>
      </c>
      <c r="F37" s="287">
        <f t="shared" si="4"/>
        <v>1695.5864884877781</v>
      </c>
      <c r="G37" s="86" t="s">
        <v>490</v>
      </c>
    </row>
    <row r="38" spans="1:7" x14ac:dyDescent="0.35">
      <c r="B38" s="37" t="s">
        <v>21</v>
      </c>
      <c r="C38" s="331">
        <f t="shared" si="5"/>
        <v>13.200324856863491</v>
      </c>
      <c r="D38" s="287">
        <f t="shared" si="6"/>
        <v>1045.9256498076215</v>
      </c>
      <c r="E38" s="287">
        <f t="shared" si="4"/>
        <v>29.610292287339796</v>
      </c>
      <c r="F38" s="287">
        <f t="shared" si="4"/>
        <v>1075.5359417353693</v>
      </c>
      <c r="G38" s="86" t="s">
        <v>489</v>
      </c>
    </row>
    <row r="39" spans="1:7" x14ac:dyDescent="0.35">
      <c r="B39" s="37" t="s">
        <v>89</v>
      </c>
      <c r="C39" s="331">
        <f t="shared" si="5"/>
        <v>9.600236259537084</v>
      </c>
      <c r="D39" s="287">
        <f t="shared" si="6"/>
        <v>760.67319986008829</v>
      </c>
      <c r="E39" s="287">
        <f t="shared" si="4"/>
        <v>21.534758027156215</v>
      </c>
      <c r="F39" s="287">
        <f t="shared" si="4"/>
        <v>782.20795762572322</v>
      </c>
      <c r="G39" s="86" t="s">
        <v>490</v>
      </c>
    </row>
    <row r="40" spans="1:7" x14ac:dyDescent="0.35">
      <c r="B40" s="37" t="s">
        <v>90</v>
      </c>
      <c r="C40" s="331">
        <f t="shared" si="5"/>
        <v>2.4742876957569804</v>
      </c>
      <c r="D40" s="287">
        <f t="shared" si="6"/>
        <v>196.04979377837327</v>
      </c>
      <c r="E40" s="287">
        <f t="shared" si="4"/>
        <v>5.5501953678237657</v>
      </c>
      <c r="F40" s="287">
        <f t="shared" si="4"/>
        <v>201.59998907879464</v>
      </c>
      <c r="G40" s="86" t="s">
        <v>490</v>
      </c>
    </row>
    <row r="41" spans="1:7" x14ac:dyDescent="0.35">
      <c r="B41" s="37" t="s">
        <v>16</v>
      </c>
      <c r="C41" s="331">
        <f t="shared" si="5"/>
        <v>2.0482447513122382</v>
      </c>
      <c r="D41" s="287">
        <f t="shared" si="6"/>
        <v>162.29234853772638</v>
      </c>
      <c r="E41" s="287">
        <f t="shared" si="4"/>
        <v>4.5945176668004919</v>
      </c>
      <c r="F41" s="287">
        <f t="shared" si="4"/>
        <v>166.88686614873035</v>
      </c>
      <c r="G41" s="86" t="s">
        <v>490</v>
      </c>
    </row>
    <row r="42" spans="1:7" ht="15" x14ac:dyDescent="0.4">
      <c r="B42" s="50" t="s">
        <v>17</v>
      </c>
      <c r="C42" s="122">
        <f t="shared" si="5"/>
        <v>0</v>
      </c>
      <c r="D42" s="288">
        <f t="shared" si="6"/>
        <v>0</v>
      </c>
      <c r="E42" s="288">
        <f t="shared" si="4"/>
        <v>0</v>
      </c>
      <c r="F42" s="288">
        <f t="shared" si="4"/>
        <v>0</v>
      </c>
      <c r="G42" s="289" t="s">
        <v>486</v>
      </c>
    </row>
    <row r="43" spans="1:7" ht="16.5" x14ac:dyDescent="0.45">
      <c r="B43" s="114"/>
      <c r="C43" s="251"/>
      <c r="D43" s="280"/>
      <c r="E43" s="281" t="s">
        <v>566</v>
      </c>
      <c r="F43" s="282"/>
      <c r="G43" s="132"/>
    </row>
    <row r="44" spans="1:7" x14ac:dyDescent="0.35">
      <c r="B44" s="114"/>
      <c r="C44" s="251"/>
      <c r="D44" s="283">
        <f>'Damage costs'!D36</f>
        <v>37966.448847668718</v>
      </c>
      <c r="E44" s="284">
        <f>'Damage costs'!D45</f>
        <v>474.85396224050515</v>
      </c>
      <c r="F44" s="285">
        <f>'Damage costs'!D25</f>
        <v>38441.302809909226</v>
      </c>
      <c r="G44" s="132"/>
    </row>
    <row r="45" spans="1:7" ht="15" x14ac:dyDescent="0.4">
      <c r="A45" s="264" t="s">
        <v>485</v>
      </c>
      <c r="B45" s="26" t="s">
        <v>484</v>
      </c>
      <c r="C45" s="13" t="s">
        <v>483</v>
      </c>
      <c r="D45" s="14" t="s">
        <v>634</v>
      </c>
      <c r="E45" s="14" t="s">
        <v>635</v>
      </c>
      <c r="F45" s="14" t="s">
        <v>636</v>
      </c>
      <c r="G45" s="13" t="s">
        <v>172</v>
      </c>
    </row>
    <row r="46" spans="1:7" ht="15" x14ac:dyDescent="0.4">
      <c r="B46" s="37" t="s">
        <v>14</v>
      </c>
      <c r="C46" s="78">
        <f>C21</f>
        <v>0</v>
      </c>
      <c r="D46" s="290">
        <f>$C46*D$44/10^3</f>
        <v>0</v>
      </c>
      <c r="E46" s="290">
        <f t="shared" ref="E46:F53" si="7">$C46*E$44/10^3</f>
        <v>0</v>
      </c>
      <c r="F46" s="290">
        <f t="shared" si="7"/>
        <v>0</v>
      </c>
      <c r="G46" s="286" t="s">
        <v>488</v>
      </c>
    </row>
    <row r="47" spans="1:7" ht="15" x14ac:dyDescent="0.4">
      <c r="B47" s="37" t="s">
        <v>15</v>
      </c>
      <c r="C47" s="78">
        <f t="shared" ref="C47:C53" si="8">C22</f>
        <v>0</v>
      </c>
      <c r="D47" s="290">
        <f t="shared" ref="D47:D53" si="9">$C47*D$44/10^3</f>
        <v>0</v>
      </c>
      <c r="E47" s="290">
        <f t="shared" si="7"/>
        <v>0</v>
      </c>
      <c r="F47" s="290">
        <f t="shared" si="7"/>
        <v>0</v>
      </c>
      <c r="G47" s="86" t="s">
        <v>912</v>
      </c>
    </row>
    <row r="48" spans="1:7" ht="15" x14ac:dyDescent="0.4">
      <c r="B48" s="37" t="s">
        <v>58</v>
      </c>
      <c r="C48" s="78">
        <f t="shared" si="8"/>
        <v>0</v>
      </c>
      <c r="D48" s="290">
        <f t="shared" si="9"/>
        <v>0</v>
      </c>
      <c r="E48" s="290">
        <f t="shared" si="7"/>
        <v>0</v>
      </c>
      <c r="F48" s="290">
        <f t="shared" si="7"/>
        <v>0</v>
      </c>
      <c r="G48" s="286" t="s">
        <v>487</v>
      </c>
    </row>
    <row r="49" spans="2:7" ht="15" x14ac:dyDescent="0.4">
      <c r="B49" s="37" t="s">
        <v>21</v>
      </c>
      <c r="C49" s="78">
        <f t="shared" si="8"/>
        <v>0</v>
      </c>
      <c r="D49" s="290">
        <f t="shared" si="9"/>
        <v>0</v>
      </c>
      <c r="E49" s="290">
        <f t="shared" si="7"/>
        <v>0</v>
      </c>
      <c r="F49" s="290">
        <f t="shared" si="7"/>
        <v>0</v>
      </c>
      <c r="G49" s="286" t="s">
        <v>487</v>
      </c>
    </row>
    <row r="50" spans="2:7" ht="15" x14ac:dyDescent="0.4">
      <c r="B50" s="37" t="s">
        <v>89</v>
      </c>
      <c r="C50" s="78">
        <f t="shared" si="8"/>
        <v>0</v>
      </c>
      <c r="D50" s="290">
        <f t="shared" si="9"/>
        <v>0</v>
      </c>
      <c r="E50" s="290">
        <f t="shared" si="7"/>
        <v>0</v>
      </c>
      <c r="F50" s="290">
        <f t="shared" si="7"/>
        <v>0</v>
      </c>
      <c r="G50" s="286" t="s">
        <v>487</v>
      </c>
    </row>
    <row r="51" spans="2:7" ht="15" x14ac:dyDescent="0.4">
      <c r="B51" s="37" t="s">
        <v>90</v>
      </c>
      <c r="C51" s="78">
        <f t="shared" si="8"/>
        <v>0</v>
      </c>
      <c r="D51" s="290">
        <f t="shared" si="9"/>
        <v>0</v>
      </c>
      <c r="E51" s="290">
        <f t="shared" si="7"/>
        <v>0</v>
      </c>
      <c r="F51" s="290">
        <f t="shared" si="7"/>
        <v>0</v>
      </c>
      <c r="G51" s="286" t="s">
        <v>487</v>
      </c>
    </row>
    <row r="52" spans="2:7" ht="15" x14ac:dyDescent="0.4">
      <c r="B52" s="37" t="s">
        <v>16</v>
      </c>
      <c r="C52" s="78">
        <f t="shared" si="8"/>
        <v>0</v>
      </c>
      <c r="D52" s="290">
        <f t="shared" si="9"/>
        <v>0</v>
      </c>
      <c r="E52" s="290">
        <f t="shared" si="7"/>
        <v>0</v>
      </c>
      <c r="F52" s="290">
        <f t="shared" si="7"/>
        <v>0</v>
      </c>
      <c r="G52" s="286" t="s">
        <v>487</v>
      </c>
    </row>
    <row r="53" spans="2:7" ht="15" x14ac:dyDescent="0.4">
      <c r="B53" s="50" t="s">
        <v>17</v>
      </c>
      <c r="C53" s="113">
        <f t="shared" si="8"/>
        <v>0</v>
      </c>
      <c r="D53" s="309">
        <f t="shared" si="9"/>
        <v>0</v>
      </c>
      <c r="E53" s="309">
        <f t="shared" si="7"/>
        <v>0</v>
      </c>
      <c r="F53" s="309">
        <f t="shared" si="7"/>
        <v>0</v>
      </c>
      <c r="G53" s="88" t="s">
        <v>492</v>
      </c>
    </row>
    <row r="56" spans="2:7" x14ac:dyDescent="0.35">
      <c r="B56" s="275"/>
      <c r="C56" s="277"/>
      <c r="D56" s="276"/>
      <c r="E56" s="269" t="s">
        <v>637</v>
      </c>
      <c r="F56" s="276"/>
      <c r="G56" s="276"/>
    </row>
    <row r="57" spans="2:7" ht="16.5" x14ac:dyDescent="0.45">
      <c r="B57" s="221" t="s">
        <v>18</v>
      </c>
      <c r="C57" s="278"/>
      <c r="D57" s="270"/>
      <c r="E57" s="274" t="s">
        <v>603</v>
      </c>
      <c r="F57" s="271"/>
      <c r="G57" s="278"/>
    </row>
    <row r="58" spans="2:7" x14ac:dyDescent="0.35">
      <c r="B58" s="268"/>
      <c r="C58" s="279"/>
      <c r="D58" s="272">
        <f>'Damage costs'!C35</f>
        <v>2049641.7773216479</v>
      </c>
      <c r="E58" s="267">
        <f>'Damage costs'!C44</f>
        <v>43653.31016417659</v>
      </c>
      <c r="F58" s="273">
        <f>'Damage costs'!C24</f>
        <v>2093295.0797045154</v>
      </c>
      <c r="G58" s="278"/>
    </row>
    <row r="59" spans="2:7" ht="15" x14ac:dyDescent="0.4">
      <c r="B59" s="15" t="s">
        <v>145</v>
      </c>
      <c r="C59" s="14" t="s">
        <v>483</v>
      </c>
      <c r="D59" s="14" t="s">
        <v>604</v>
      </c>
      <c r="E59" s="14" t="s">
        <v>605</v>
      </c>
      <c r="F59" s="14" t="s">
        <v>606</v>
      </c>
      <c r="G59" s="266" t="s">
        <v>172</v>
      </c>
    </row>
    <row r="60" spans="2:7" ht="15" x14ac:dyDescent="0.4">
      <c r="B60" s="37" t="s">
        <v>14</v>
      </c>
      <c r="C60" s="265">
        <f>C10</f>
        <v>0</v>
      </c>
      <c r="D60" s="287">
        <f>$C60*D$58/10^3</f>
        <v>0</v>
      </c>
      <c r="E60" s="287">
        <f t="shared" ref="E60:F67" si="10">$C60*E$58/10^3</f>
        <v>0</v>
      </c>
      <c r="F60" s="287">
        <f t="shared" si="10"/>
        <v>0</v>
      </c>
      <c r="G60" s="286" t="s">
        <v>486</v>
      </c>
    </row>
    <row r="61" spans="2:7" ht="15" x14ac:dyDescent="0.4">
      <c r="B61" s="37" t="s">
        <v>15</v>
      </c>
      <c r="C61" s="265">
        <f t="shared" ref="C61:C67" si="11">C11</f>
        <v>0</v>
      </c>
      <c r="D61" s="287">
        <f t="shared" ref="D61:D67" si="12">$C61*D$58/10^3</f>
        <v>0</v>
      </c>
      <c r="E61" s="287">
        <f t="shared" si="10"/>
        <v>0</v>
      </c>
      <c r="F61" s="287">
        <f t="shared" si="10"/>
        <v>0</v>
      </c>
      <c r="G61" s="286" t="s">
        <v>491</v>
      </c>
    </row>
    <row r="62" spans="2:7" x14ac:dyDescent="0.35">
      <c r="B62" s="37" t="s">
        <v>58</v>
      </c>
      <c r="C62" s="331">
        <f t="shared" si="11"/>
        <v>20.810362166822088</v>
      </c>
      <c r="D62" s="287">
        <f t="shared" si="12"/>
        <v>42653.787698312401</v>
      </c>
      <c r="E62" s="287">
        <f t="shared" si="10"/>
        <v>908.44119429713055</v>
      </c>
      <c r="F62" s="287">
        <f t="shared" si="10"/>
        <v>43562.228730677671</v>
      </c>
      <c r="G62" s="86" t="s">
        <v>490</v>
      </c>
    </row>
    <row r="63" spans="2:7" x14ac:dyDescent="0.35">
      <c r="B63" s="37" t="s">
        <v>21</v>
      </c>
      <c r="C63" s="331">
        <f t="shared" si="11"/>
        <v>13.200324856863491</v>
      </c>
      <c r="D63" s="287">
        <f t="shared" si="12"/>
        <v>27055.937300844809</v>
      </c>
      <c r="E63" s="287">
        <f t="shared" si="10"/>
        <v>576.2378752445519</v>
      </c>
      <c r="F63" s="287">
        <f t="shared" si="10"/>
        <v>27632.175073373557</v>
      </c>
      <c r="G63" s="86" t="s">
        <v>489</v>
      </c>
    </row>
    <row r="64" spans="2:7" x14ac:dyDescent="0.35">
      <c r="B64" s="37" t="s">
        <v>89</v>
      </c>
      <c r="C64" s="331">
        <f t="shared" si="11"/>
        <v>9.600236259537084</v>
      </c>
      <c r="D64" s="287">
        <f t="shared" si="12"/>
        <v>19677.045309705318</v>
      </c>
      <c r="E64" s="287">
        <f t="shared" si="10"/>
        <v>419.08209108694683</v>
      </c>
      <c r="F64" s="287">
        <f t="shared" si="10"/>
        <v>20096.12732608986</v>
      </c>
      <c r="G64" s="86" t="s">
        <v>490</v>
      </c>
    </row>
    <row r="65" spans="1:7" x14ac:dyDescent="0.35">
      <c r="B65" s="37" t="s">
        <v>90</v>
      </c>
      <c r="C65" s="331">
        <f t="shared" si="11"/>
        <v>2.4742876957569804</v>
      </c>
      <c r="D65" s="287">
        <f t="shared" si="12"/>
        <v>5071.4034303364224</v>
      </c>
      <c r="E65" s="287">
        <f t="shared" si="10"/>
        <v>108.01084821828526</v>
      </c>
      <c r="F65" s="287">
        <f t="shared" si="10"/>
        <v>5179.4142593015094</v>
      </c>
      <c r="G65" s="86" t="s">
        <v>490</v>
      </c>
    </row>
    <row r="66" spans="1:7" x14ac:dyDescent="0.35">
      <c r="B66" s="37" t="s">
        <v>16</v>
      </c>
      <c r="C66" s="331">
        <f t="shared" si="11"/>
        <v>2.0482447513122382</v>
      </c>
      <c r="D66" s="287">
        <f t="shared" si="12"/>
        <v>4198.1680124693521</v>
      </c>
      <c r="E66" s="287">
        <f t="shared" si="10"/>
        <v>89.412663421179886</v>
      </c>
      <c r="F66" s="287">
        <f t="shared" si="10"/>
        <v>4287.5806599525076</v>
      </c>
      <c r="G66" s="86" t="s">
        <v>490</v>
      </c>
    </row>
    <row r="67" spans="1:7" ht="15" x14ac:dyDescent="0.4">
      <c r="B67" s="50" t="s">
        <v>17</v>
      </c>
      <c r="C67" s="122">
        <f t="shared" si="11"/>
        <v>0</v>
      </c>
      <c r="D67" s="288">
        <f t="shared" si="12"/>
        <v>0</v>
      </c>
      <c r="E67" s="288">
        <f t="shared" si="10"/>
        <v>0</v>
      </c>
      <c r="F67" s="288">
        <f t="shared" si="10"/>
        <v>0</v>
      </c>
      <c r="G67" s="289" t="s">
        <v>486</v>
      </c>
    </row>
    <row r="68" spans="1:7" ht="16.5" x14ac:dyDescent="0.45">
      <c r="B68" s="114"/>
      <c r="C68" s="251"/>
      <c r="D68" s="280"/>
      <c r="E68" s="281" t="s">
        <v>566</v>
      </c>
      <c r="F68" s="282"/>
      <c r="G68" s="132"/>
    </row>
    <row r="69" spans="1:7" x14ac:dyDescent="0.35">
      <c r="B69" s="114"/>
      <c r="C69" s="251"/>
      <c r="D69" s="283">
        <f>'Damage costs'!C36</f>
        <v>1679682.0825665982</v>
      </c>
      <c r="E69" s="284">
        <f>'Damage costs'!C45</f>
        <v>20703.629545524611</v>
      </c>
      <c r="F69" s="285">
        <f>'Damage costs'!C25</f>
        <v>1700385.7121121241</v>
      </c>
      <c r="G69" s="132"/>
    </row>
    <row r="70" spans="1:7" ht="15" x14ac:dyDescent="0.4">
      <c r="A70" s="264" t="s">
        <v>485</v>
      </c>
      <c r="B70" s="26" t="s">
        <v>484</v>
      </c>
      <c r="C70" s="13" t="s">
        <v>483</v>
      </c>
      <c r="D70" s="14" t="s">
        <v>604</v>
      </c>
      <c r="E70" s="14" t="s">
        <v>605</v>
      </c>
      <c r="F70" s="14" t="s">
        <v>606</v>
      </c>
      <c r="G70" s="13" t="s">
        <v>172</v>
      </c>
    </row>
    <row r="71" spans="1:7" ht="15" x14ac:dyDescent="0.4">
      <c r="B71" s="37" t="s">
        <v>14</v>
      </c>
      <c r="C71" s="78">
        <f>C21</f>
        <v>0</v>
      </c>
      <c r="D71" s="290">
        <f>$C71*D$69/10^3</f>
        <v>0</v>
      </c>
      <c r="E71" s="290">
        <f t="shared" ref="E71:F78" si="13">$C71*E$69/10^3</f>
        <v>0</v>
      </c>
      <c r="F71" s="290">
        <f t="shared" si="13"/>
        <v>0</v>
      </c>
      <c r="G71" s="286" t="s">
        <v>488</v>
      </c>
    </row>
    <row r="72" spans="1:7" ht="15" x14ac:dyDescent="0.4">
      <c r="B72" s="37" t="s">
        <v>15</v>
      </c>
      <c r="C72" s="78">
        <f t="shared" ref="C72:C78" si="14">C22</f>
        <v>0</v>
      </c>
      <c r="D72" s="290">
        <f t="shared" ref="D72:D78" si="15">$C72*D$69/10^3</f>
        <v>0</v>
      </c>
      <c r="E72" s="290">
        <f t="shared" si="13"/>
        <v>0</v>
      </c>
      <c r="F72" s="290">
        <f t="shared" si="13"/>
        <v>0</v>
      </c>
      <c r="G72" s="86" t="s">
        <v>912</v>
      </c>
    </row>
    <row r="73" spans="1:7" ht="15" x14ac:dyDescent="0.4">
      <c r="B73" s="37" t="s">
        <v>58</v>
      </c>
      <c r="C73" s="78">
        <f t="shared" si="14"/>
        <v>0</v>
      </c>
      <c r="D73" s="290">
        <f t="shared" si="15"/>
        <v>0</v>
      </c>
      <c r="E73" s="290">
        <f t="shared" si="13"/>
        <v>0</v>
      </c>
      <c r="F73" s="290">
        <f t="shared" si="13"/>
        <v>0</v>
      </c>
      <c r="G73" s="286" t="s">
        <v>487</v>
      </c>
    </row>
    <row r="74" spans="1:7" ht="15" x14ac:dyDescent="0.4">
      <c r="B74" s="37" t="s">
        <v>21</v>
      </c>
      <c r="C74" s="78">
        <f t="shared" si="14"/>
        <v>0</v>
      </c>
      <c r="D74" s="290">
        <f t="shared" si="15"/>
        <v>0</v>
      </c>
      <c r="E74" s="290">
        <f t="shared" si="13"/>
        <v>0</v>
      </c>
      <c r="F74" s="290">
        <f t="shared" si="13"/>
        <v>0</v>
      </c>
      <c r="G74" s="286" t="s">
        <v>487</v>
      </c>
    </row>
    <row r="75" spans="1:7" ht="15" x14ac:dyDescent="0.4">
      <c r="B75" s="37" t="s">
        <v>89</v>
      </c>
      <c r="C75" s="78">
        <f t="shared" si="14"/>
        <v>0</v>
      </c>
      <c r="D75" s="290">
        <f t="shared" si="15"/>
        <v>0</v>
      </c>
      <c r="E75" s="290">
        <f t="shared" si="13"/>
        <v>0</v>
      </c>
      <c r="F75" s="290">
        <f t="shared" si="13"/>
        <v>0</v>
      </c>
      <c r="G75" s="286" t="s">
        <v>487</v>
      </c>
    </row>
    <row r="76" spans="1:7" ht="15" x14ac:dyDescent="0.4">
      <c r="B76" s="37" t="s">
        <v>90</v>
      </c>
      <c r="C76" s="78">
        <f t="shared" si="14"/>
        <v>0</v>
      </c>
      <c r="D76" s="290">
        <f t="shared" si="15"/>
        <v>0</v>
      </c>
      <c r="E76" s="290">
        <f t="shared" si="13"/>
        <v>0</v>
      </c>
      <c r="F76" s="290">
        <f t="shared" si="13"/>
        <v>0</v>
      </c>
      <c r="G76" s="286" t="s">
        <v>487</v>
      </c>
    </row>
    <row r="77" spans="1:7" ht="15" x14ac:dyDescent="0.4">
      <c r="B77" s="37" t="s">
        <v>16</v>
      </c>
      <c r="C77" s="78">
        <f t="shared" si="14"/>
        <v>0</v>
      </c>
      <c r="D77" s="290">
        <f t="shared" si="15"/>
        <v>0</v>
      </c>
      <c r="E77" s="290">
        <f t="shared" si="13"/>
        <v>0</v>
      </c>
      <c r="F77" s="290">
        <f t="shared" si="13"/>
        <v>0</v>
      </c>
      <c r="G77" s="286" t="s">
        <v>487</v>
      </c>
    </row>
    <row r="78" spans="1:7" ht="15" x14ac:dyDescent="0.4">
      <c r="B78" s="50" t="s">
        <v>17</v>
      </c>
      <c r="C78" s="113">
        <f t="shared" si="14"/>
        <v>0</v>
      </c>
      <c r="D78" s="309">
        <f t="shared" si="15"/>
        <v>0</v>
      </c>
      <c r="E78" s="309">
        <f t="shared" si="13"/>
        <v>0</v>
      </c>
      <c r="F78" s="309">
        <f t="shared" si="13"/>
        <v>0</v>
      </c>
      <c r="G78" s="88" t="s">
        <v>492</v>
      </c>
    </row>
  </sheetData>
  <hyperlinks>
    <hyperlink ref="A4" location="Contents!A1" display="Back to Contents" xr:uid="{0C71F027-E512-4EBE-92FB-668C0C63BBF6}"/>
  </hyperlinks>
  <pageMargins left="0.23622047244094488" right="0.23622047244094488" top="0.15748031496062992" bottom="0.15748031496062992" header="0.31496062992125984" footer="0.31496062992125984"/>
  <pageSetup paperSize="9" scale="79" fitToHeight="0" orientation="landscape"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3418E-C5C9-4F89-B121-F952CEAE2CF5}">
  <sheetPr>
    <tabColor theme="5" tint="0.79998168889431442"/>
    <pageSetUpPr fitToPage="1"/>
  </sheetPr>
  <dimension ref="A1:U78"/>
  <sheetViews>
    <sheetView workbookViewId="0">
      <selection activeCell="C73" sqref="C73"/>
    </sheetView>
  </sheetViews>
  <sheetFormatPr defaultRowHeight="14.5" x14ac:dyDescent="0.35"/>
  <cols>
    <col min="1" max="1" width="11.08984375" customWidth="1"/>
    <col min="2" max="2" width="38.36328125" customWidth="1"/>
    <col min="3" max="3" width="22" customWidth="1"/>
    <col min="4" max="4" width="13.26953125" customWidth="1"/>
    <col min="5" max="5" width="14.26953125" style="638" customWidth="1"/>
    <col min="6" max="8" width="19.08984375" customWidth="1"/>
    <col min="9" max="9" width="52.1796875" bestFit="1" customWidth="1"/>
    <col min="10" max="16" width="16.36328125" customWidth="1"/>
  </cols>
  <sheetData>
    <row r="1" spans="1:21" ht="18.5" x14ac:dyDescent="0.35">
      <c r="A1" s="263" t="s">
        <v>844</v>
      </c>
      <c r="B1" s="263"/>
      <c r="C1" s="263"/>
      <c r="D1" s="263"/>
      <c r="E1" s="643"/>
      <c r="F1" s="263"/>
      <c r="G1" s="263"/>
      <c r="H1" s="263"/>
      <c r="I1" s="263"/>
      <c r="J1" s="340"/>
      <c r="K1" s="340"/>
      <c r="L1" s="340"/>
      <c r="M1" s="340"/>
    </row>
    <row r="2" spans="1:21" x14ac:dyDescent="0.35">
      <c r="A2" s="4" t="s">
        <v>850</v>
      </c>
      <c r="B2" s="4"/>
      <c r="C2" s="4"/>
      <c r="D2" s="4"/>
      <c r="E2" s="644"/>
      <c r="I2" s="366"/>
    </row>
    <row r="3" spans="1:21" x14ac:dyDescent="0.35">
      <c r="A3" s="438" t="s">
        <v>849</v>
      </c>
      <c r="B3" s="5"/>
      <c r="C3" s="5"/>
      <c r="D3" s="5"/>
      <c r="E3" s="645"/>
      <c r="I3" s="369"/>
    </row>
    <row r="4" spans="1:21" x14ac:dyDescent="0.35">
      <c r="A4" s="380" t="s">
        <v>30</v>
      </c>
      <c r="S4" s="9"/>
      <c r="T4" s="9"/>
      <c r="U4" s="9"/>
    </row>
    <row r="5" spans="1:21" x14ac:dyDescent="0.35">
      <c r="A5" s="38"/>
      <c r="S5" s="9"/>
      <c r="T5" s="9"/>
      <c r="U5" s="9"/>
    </row>
    <row r="6" spans="1:21" x14ac:dyDescent="0.35">
      <c r="B6" s="275"/>
      <c r="C6" s="639"/>
      <c r="D6" s="639"/>
      <c r="E6" s="639"/>
      <c r="F6" s="276"/>
      <c r="G6" s="269" t="s">
        <v>632</v>
      </c>
      <c r="H6" s="276"/>
      <c r="I6" s="276"/>
    </row>
    <row r="7" spans="1:21" ht="16.5" x14ac:dyDescent="0.45">
      <c r="B7" s="268" t="s">
        <v>18</v>
      </c>
      <c r="C7" s="639"/>
      <c r="D7" s="221"/>
      <c r="E7" s="676" t="s">
        <v>875</v>
      </c>
      <c r="F7" s="270"/>
      <c r="G7" s="274" t="s">
        <v>603</v>
      </c>
      <c r="H7" s="271"/>
      <c r="I7" s="278"/>
    </row>
    <row r="8" spans="1:21" x14ac:dyDescent="0.35">
      <c r="B8" s="268"/>
      <c r="C8" s="639"/>
      <c r="D8" s="221"/>
      <c r="E8" s="676" t="s">
        <v>876</v>
      </c>
      <c r="F8" s="272">
        <f>'Damage costs'!E35</f>
        <v>1258422.476732441</v>
      </c>
      <c r="G8" s="267">
        <f>'Damage costs'!E44</f>
        <v>27025.009505459766</v>
      </c>
      <c r="H8" s="273">
        <f>'Damage costs'!E24</f>
        <v>1285447.4815702473</v>
      </c>
      <c r="I8" s="278"/>
    </row>
    <row r="9" spans="1:21" ht="15" x14ac:dyDescent="0.4">
      <c r="B9" s="15" t="s">
        <v>145</v>
      </c>
      <c r="C9" s="14" t="s">
        <v>483</v>
      </c>
      <c r="D9" s="15"/>
      <c r="E9" s="646"/>
      <c r="F9" s="14" t="s">
        <v>629</v>
      </c>
      <c r="G9" s="14" t="s">
        <v>630</v>
      </c>
      <c r="H9" s="14" t="s">
        <v>631</v>
      </c>
      <c r="I9" s="266" t="s">
        <v>172</v>
      </c>
    </row>
    <row r="10" spans="1:21" ht="15" x14ac:dyDescent="0.4">
      <c r="B10" s="37" t="s">
        <v>14</v>
      </c>
      <c r="C10" s="265">
        <v>0</v>
      </c>
      <c r="D10" s="640"/>
      <c r="E10" s="647"/>
      <c r="F10" s="287">
        <f>$C10*F$8/10^3*$D10</f>
        <v>0</v>
      </c>
      <c r="G10" s="287">
        <f>$C10*G$8/10^3*$D10</f>
        <v>0</v>
      </c>
      <c r="H10" s="287">
        <f>$C10*H$8/10^3*$D10</f>
        <v>0</v>
      </c>
      <c r="I10" s="286" t="s">
        <v>486</v>
      </c>
    </row>
    <row r="11" spans="1:21" ht="15" x14ac:dyDescent="0.4">
      <c r="B11" s="37" t="s">
        <v>15</v>
      </c>
      <c r="C11" s="265">
        <v>0</v>
      </c>
      <c r="D11" s="640"/>
      <c r="E11" s="648">
        <f>'NZ nat data'!C65</f>
        <v>360099</v>
      </c>
      <c r="F11" s="287">
        <f t="shared" ref="F11:H17" si="0">$C11*F$8/10^3*$E11</f>
        <v>0</v>
      </c>
      <c r="G11" s="287">
        <f t="shared" si="0"/>
        <v>0</v>
      </c>
      <c r="H11" s="287">
        <f t="shared" si="0"/>
        <v>0</v>
      </c>
      <c r="I11" s="286" t="s">
        <v>491</v>
      </c>
    </row>
    <row r="12" spans="1:21" x14ac:dyDescent="0.35">
      <c r="B12" s="37" t="s">
        <v>58</v>
      </c>
      <c r="C12" s="331">
        <f>'Fuel use'!H39</f>
        <v>20.810362166822088</v>
      </c>
      <c r="D12" s="642" t="s">
        <v>855</v>
      </c>
      <c r="E12" s="648">
        <f>'NZ nat data'!C66</f>
        <v>1973.0777142229585</v>
      </c>
      <c r="F12" s="287">
        <f t="shared" si="0"/>
        <v>51671408.054602347</v>
      </c>
      <c r="G12" s="287">
        <f t="shared" si="0"/>
        <v>1109659.3708831365</v>
      </c>
      <c r="H12" s="287">
        <f t="shared" si="0"/>
        <v>52781067.233829483</v>
      </c>
      <c r="I12" s="86" t="s">
        <v>490</v>
      </c>
    </row>
    <row r="13" spans="1:21" x14ac:dyDescent="0.35">
      <c r="B13" s="37" t="s">
        <v>21</v>
      </c>
      <c r="C13" s="331">
        <f>'Fuel use'!H40</f>
        <v>13.200324856863491</v>
      </c>
      <c r="D13" s="641">
        <v>0.25</v>
      </c>
      <c r="E13" s="648">
        <f>'NZ nat data'!C67</f>
        <v>101236.28659302443</v>
      </c>
      <c r="F13" s="287">
        <f t="shared" si="0"/>
        <v>1681695230.447283</v>
      </c>
      <c r="G13" s="287">
        <f t="shared" si="0"/>
        <v>36114921.998319522</v>
      </c>
      <c r="H13" s="287">
        <f t="shared" si="0"/>
        <v>1717810146.2079751</v>
      </c>
      <c r="I13" s="86" t="s">
        <v>489</v>
      </c>
    </row>
    <row r="14" spans="1:21" x14ac:dyDescent="0.35">
      <c r="B14" s="37" t="s">
        <v>89</v>
      </c>
      <c r="C14" s="331">
        <f>'Fuel use'!H41</f>
        <v>9.600236259537084</v>
      </c>
      <c r="D14" s="641">
        <v>0.5</v>
      </c>
      <c r="E14" s="648">
        <f>'NZ nat data'!C68</f>
        <v>369512.44606453914</v>
      </c>
      <c r="F14" s="287">
        <f t="shared" si="0"/>
        <v>4464136429.9146061</v>
      </c>
      <c r="G14" s="287">
        <f t="shared" si="0"/>
        <v>95868702.03190273</v>
      </c>
      <c r="H14" s="287">
        <f t="shared" si="0"/>
        <v>4560005115.388442</v>
      </c>
      <c r="I14" s="86" t="s">
        <v>490</v>
      </c>
    </row>
    <row r="15" spans="1:21" x14ac:dyDescent="0.35">
      <c r="B15" s="37" t="s">
        <v>90</v>
      </c>
      <c r="C15" s="331">
        <f>'Fuel use'!H42</f>
        <v>2.4742876957569804</v>
      </c>
      <c r="D15" s="641">
        <v>0.25</v>
      </c>
      <c r="E15" s="648">
        <f>'NZ nat data'!C69</f>
        <v>35432.700307558553</v>
      </c>
      <c r="F15" s="287">
        <f t="shared" si="0"/>
        <v>110326772.38173364</v>
      </c>
      <c r="G15" s="287">
        <f t="shared" si="0"/>
        <v>2369301.3494680105</v>
      </c>
      <c r="H15" s="287">
        <f t="shared" si="0"/>
        <v>112696073.32198526</v>
      </c>
      <c r="I15" s="86" t="s">
        <v>490</v>
      </c>
    </row>
    <row r="16" spans="1:21" x14ac:dyDescent="0.35">
      <c r="B16" s="37" t="s">
        <v>16</v>
      </c>
      <c r="C16" s="331">
        <f>'Fuel use'!H43</f>
        <v>2.0482447513122382</v>
      </c>
      <c r="D16" s="640"/>
      <c r="E16" s="648">
        <f>'NZ nat data'!C70</f>
        <v>15531.831390996367</v>
      </c>
      <c r="F16" s="287">
        <f t="shared" si="0"/>
        <v>40034184.342054792</v>
      </c>
      <c r="G16" s="287">
        <f t="shared" si="0"/>
        <v>859746.41457186278</v>
      </c>
      <c r="H16" s="287">
        <f t="shared" si="0"/>
        <v>40893930.608134635</v>
      </c>
      <c r="I16" s="86" t="s">
        <v>490</v>
      </c>
    </row>
    <row r="17" spans="1:11" ht="15" x14ac:dyDescent="0.4">
      <c r="B17" s="50" t="s">
        <v>17</v>
      </c>
      <c r="C17" s="122">
        <v>0</v>
      </c>
      <c r="D17" s="122"/>
      <c r="E17" s="675">
        <f>'NZ nat data'!C71</f>
        <v>44645.397397201348</v>
      </c>
      <c r="F17" s="288">
        <f t="shared" si="0"/>
        <v>0</v>
      </c>
      <c r="G17" s="288">
        <f t="shared" si="0"/>
        <v>0</v>
      </c>
      <c r="H17" s="288">
        <f t="shared" si="0"/>
        <v>0</v>
      </c>
      <c r="I17" s="289" t="s">
        <v>486</v>
      </c>
    </row>
    <row r="18" spans="1:11" ht="16.5" x14ac:dyDescent="0.45">
      <c r="B18" s="114"/>
      <c r="C18" s="251"/>
      <c r="F18" s="280"/>
      <c r="G18" s="281" t="s">
        <v>566</v>
      </c>
      <c r="H18" s="282"/>
      <c r="I18" s="132"/>
    </row>
    <row r="19" spans="1:11" x14ac:dyDescent="0.35">
      <c r="B19" s="114"/>
      <c r="C19" s="251"/>
      <c r="F19" s="283">
        <f>'Damage costs'!E36</f>
        <v>625549.24880571628</v>
      </c>
      <c r="G19" s="284">
        <f>'Damage costs'!E45</f>
        <v>7714.8901492772811</v>
      </c>
      <c r="H19" s="285">
        <f>'Damage costs'!E25</f>
        <v>633264.13895499415</v>
      </c>
      <c r="I19" s="132"/>
    </row>
    <row r="20" spans="1:11" ht="15" x14ac:dyDescent="0.4">
      <c r="A20" s="649" t="s">
        <v>485</v>
      </c>
      <c r="B20" s="650" t="s">
        <v>484</v>
      </c>
      <c r="C20" s="13" t="s">
        <v>483</v>
      </c>
      <c r="D20" s="15"/>
      <c r="E20" s="646"/>
      <c r="F20" s="14" t="s">
        <v>629</v>
      </c>
      <c r="G20" s="14" t="s">
        <v>630</v>
      </c>
      <c r="H20" s="14" t="s">
        <v>631</v>
      </c>
      <c r="I20" s="13" t="s">
        <v>172</v>
      </c>
    </row>
    <row r="21" spans="1:11" ht="15" x14ac:dyDescent="0.4">
      <c r="B21" s="37" t="s">
        <v>14</v>
      </c>
      <c r="C21" s="78">
        <v>0</v>
      </c>
      <c r="D21" s="640"/>
      <c r="E21" s="647"/>
      <c r="F21" s="290">
        <f>$C21*F$19/10^3*$D21</f>
        <v>0</v>
      </c>
      <c r="G21" s="290">
        <f>$C21*G$19/10^3*$D21</f>
        <v>0</v>
      </c>
      <c r="H21" s="290">
        <f>$C21*H$19/10^3*$D21</f>
        <v>0</v>
      </c>
      <c r="I21" s="286" t="s">
        <v>488</v>
      </c>
    </row>
    <row r="22" spans="1:11" ht="15" x14ac:dyDescent="0.4">
      <c r="B22" s="37" t="s">
        <v>15</v>
      </c>
      <c r="C22" s="78">
        <v>0</v>
      </c>
      <c r="D22" s="640"/>
      <c r="E22" s="648">
        <f>E11</f>
        <v>360099</v>
      </c>
      <c r="F22" s="290">
        <f t="shared" ref="F22:H28" si="1">$C22*F$19/10^3*$E22</f>
        <v>0</v>
      </c>
      <c r="G22" s="290">
        <f t="shared" si="1"/>
        <v>0</v>
      </c>
      <c r="H22" s="290">
        <f t="shared" si="1"/>
        <v>0</v>
      </c>
      <c r="I22" s="86" t="s">
        <v>912</v>
      </c>
      <c r="K22" s="630"/>
    </row>
    <row r="23" spans="1:11" ht="15" x14ac:dyDescent="0.4">
      <c r="B23" s="37" t="s">
        <v>58</v>
      </c>
      <c r="C23" s="78">
        <v>0</v>
      </c>
      <c r="D23" s="642" t="s">
        <v>855</v>
      </c>
      <c r="E23" s="648">
        <f t="shared" ref="E23:E28" si="2">E12</f>
        <v>1973.0777142229585</v>
      </c>
      <c r="F23" s="290">
        <f t="shared" si="1"/>
        <v>0</v>
      </c>
      <c r="G23" s="290">
        <f t="shared" si="1"/>
        <v>0</v>
      </c>
      <c r="H23" s="290">
        <f t="shared" si="1"/>
        <v>0</v>
      </c>
      <c r="I23" s="286" t="s">
        <v>487</v>
      </c>
    </row>
    <row r="24" spans="1:11" ht="15" x14ac:dyDescent="0.4">
      <c r="B24" s="37" t="s">
        <v>21</v>
      </c>
      <c r="C24" s="78">
        <v>0</v>
      </c>
      <c r="D24" s="641">
        <v>0.25</v>
      </c>
      <c r="E24" s="648">
        <f t="shared" si="2"/>
        <v>101236.28659302443</v>
      </c>
      <c r="F24" s="290">
        <f t="shared" si="1"/>
        <v>0</v>
      </c>
      <c r="G24" s="290">
        <f t="shared" si="1"/>
        <v>0</v>
      </c>
      <c r="H24" s="290">
        <f t="shared" si="1"/>
        <v>0</v>
      </c>
      <c r="I24" s="286" t="s">
        <v>487</v>
      </c>
    </row>
    <row r="25" spans="1:11" ht="15" x14ac:dyDescent="0.4">
      <c r="B25" s="37" t="s">
        <v>89</v>
      </c>
      <c r="C25" s="78">
        <v>0</v>
      </c>
      <c r="D25" s="641">
        <v>0.5</v>
      </c>
      <c r="E25" s="648">
        <f t="shared" si="2"/>
        <v>369512.44606453914</v>
      </c>
      <c r="F25" s="290">
        <f t="shared" si="1"/>
        <v>0</v>
      </c>
      <c r="G25" s="290">
        <f t="shared" si="1"/>
        <v>0</v>
      </c>
      <c r="H25" s="290">
        <f t="shared" si="1"/>
        <v>0</v>
      </c>
      <c r="I25" s="286" t="s">
        <v>487</v>
      </c>
    </row>
    <row r="26" spans="1:11" ht="15" x14ac:dyDescent="0.4">
      <c r="B26" s="37" t="s">
        <v>90</v>
      </c>
      <c r="C26" s="78">
        <v>0</v>
      </c>
      <c r="D26" s="641">
        <v>0.25</v>
      </c>
      <c r="E26" s="648">
        <f t="shared" si="2"/>
        <v>35432.700307558553</v>
      </c>
      <c r="F26" s="290">
        <f t="shared" si="1"/>
        <v>0</v>
      </c>
      <c r="G26" s="290">
        <f t="shared" si="1"/>
        <v>0</v>
      </c>
      <c r="H26" s="290">
        <f t="shared" si="1"/>
        <v>0</v>
      </c>
      <c r="I26" s="286" t="s">
        <v>487</v>
      </c>
    </row>
    <row r="27" spans="1:11" ht="15" x14ac:dyDescent="0.4">
      <c r="B27" s="37" t="s">
        <v>16</v>
      </c>
      <c r="C27" s="78">
        <v>0</v>
      </c>
      <c r="D27" s="640"/>
      <c r="E27" s="648">
        <f t="shared" si="2"/>
        <v>15531.831390996367</v>
      </c>
      <c r="F27" s="290">
        <f t="shared" si="1"/>
        <v>0</v>
      </c>
      <c r="G27" s="290">
        <f t="shared" si="1"/>
        <v>0</v>
      </c>
      <c r="H27" s="290">
        <f t="shared" si="1"/>
        <v>0</v>
      </c>
      <c r="I27" s="286" t="s">
        <v>487</v>
      </c>
    </row>
    <row r="28" spans="1:11" ht="15" x14ac:dyDescent="0.4">
      <c r="B28" s="50" t="s">
        <v>17</v>
      </c>
      <c r="C28" s="113">
        <v>0</v>
      </c>
      <c r="D28" s="122"/>
      <c r="E28" s="675">
        <f t="shared" si="2"/>
        <v>44645.397397201348</v>
      </c>
      <c r="F28" s="309">
        <f t="shared" si="1"/>
        <v>0</v>
      </c>
      <c r="G28" s="309">
        <f t="shared" si="1"/>
        <v>0</v>
      </c>
      <c r="H28" s="309">
        <f t="shared" si="1"/>
        <v>0</v>
      </c>
      <c r="I28" s="88" t="s">
        <v>492</v>
      </c>
    </row>
    <row r="29" spans="1:11" x14ac:dyDescent="0.35">
      <c r="B29" s="114"/>
      <c r="C29" s="252"/>
      <c r="F29" s="339"/>
      <c r="G29" s="339"/>
      <c r="H29" s="339"/>
      <c r="I29" s="151"/>
    </row>
    <row r="31" spans="1:11" x14ac:dyDescent="0.35">
      <c r="B31" s="275"/>
      <c r="C31" s="639"/>
      <c r="D31" s="639"/>
      <c r="E31" s="639"/>
      <c r="F31" s="276"/>
      <c r="G31" s="269" t="s">
        <v>633</v>
      </c>
      <c r="H31" s="276"/>
      <c r="I31" s="276"/>
    </row>
    <row r="32" spans="1:11" ht="16.5" x14ac:dyDescent="0.45">
      <c r="B32" s="268" t="s">
        <v>18</v>
      </c>
      <c r="C32" s="639"/>
      <c r="D32" s="221"/>
      <c r="E32" s="676" t="s">
        <v>875</v>
      </c>
      <c r="F32" s="270"/>
      <c r="G32" s="274" t="s">
        <v>603</v>
      </c>
      <c r="H32" s="271"/>
      <c r="I32" s="278"/>
    </row>
    <row r="33" spans="1:9" x14ac:dyDescent="0.35">
      <c r="B33" s="268"/>
      <c r="C33" s="639"/>
      <c r="D33" s="221"/>
      <c r="E33" s="676" t="s">
        <v>876</v>
      </c>
      <c r="F33" s="272">
        <f>'Damage costs'!D35</f>
        <v>79234.841653445663</v>
      </c>
      <c r="G33" s="267">
        <f>'Damage costs'!D44</f>
        <v>2243.1487564447298</v>
      </c>
      <c r="H33" s="273">
        <f>'Damage costs'!D24</f>
        <v>81477.990382649252</v>
      </c>
      <c r="I33" s="278"/>
    </row>
    <row r="34" spans="1:9" ht="15" x14ac:dyDescent="0.4">
      <c r="B34" s="15" t="s">
        <v>145</v>
      </c>
      <c r="C34" s="14" t="s">
        <v>483</v>
      </c>
      <c r="D34" s="15"/>
      <c r="E34" s="646"/>
      <c r="F34" s="14" t="s">
        <v>634</v>
      </c>
      <c r="G34" s="14" t="s">
        <v>635</v>
      </c>
      <c r="H34" s="14" t="s">
        <v>636</v>
      </c>
      <c r="I34" s="266" t="s">
        <v>172</v>
      </c>
    </row>
    <row r="35" spans="1:9" ht="15" x14ac:dyDescent="0.4">
      <c r="B35" s="37" t="s">
        <v>14</v>
      </c>
      <c r="C35" s="265">
        <f>C10</f>
        <v>0</v>
      </c>
      <c r="D35" s="640"/>
      <c r="E35" s="647"/>
      <c r="F35" s="287">
        <f>$C35*F$33/10^3*$D35</f>
        <v>0</v>
      </c>
      <c r="G35" s="287">
        <f>$C35*G$33/10^3*$D35</f>
        <v>0</v>
      </c>
      <c r="H35" s="287">
        <f>$C35*H$33/10^3*$D35</f>
        <v>0</v>
      </c>
      <c r="I35" s="286" t="s">
        <v>486</v>
      </c>
    </row>
    <row r="36" spans="1:9" ht="15" x14ac:dyDescent="0.4">
      <c r="B36" s="37" t="s">
        <v>15</v>
      </c>
      <c r="C36" s="265">
        <f t="shared" ref="C36:C42" si="3">C11</f>
        <v>0</v>
      </c>
      <c r="D36" s="640"/>
      <c r="E36" s="648">
        <f>E11</f>
        <v>360099</v>
      </c>
      <c r="F36" s="287">
        <f t="shared" ref="F36:H42" si="4">$C36*F$33/10^3*$E36</f>
        <v>0</v>
      </c>
      <c r="G36" s="287">
        <f t="shared" si="4"/>
        <v>0</v>
      </c>
      <c r="H36" s="287">
        <f t="shared" si="4"/>
        <v>0</v>
      </c>
      <c r="I36" s="286" t="s">
        <v>491</v>
      </c>
    </row>
    <row r="37" spans="1:9" x14ac:dyDescent="0.35">
      <c r="B37" s="37" t="s">
        <v>58</v>
      </c>
      <c r="C37" s="331">
        <f t="shared" si="3"/>
        <v>20.810362166822088</v>
      </c>
      <c r="D37" s="642" t="s">
        <v>855</v>
      </c>
      <c r="E37" s="648">
        <f t="shared" ref="E37:E42" si="5">E12</f>
        <v>1973.0777142229585</v>
      </c>
      <c r="F37" s="287">
        <f t="shared" si="4"/>
        <v>3253419.1902291295</v>
      </c>
      <c r="G37" s="287">
        <f t="shared" si="4"/>
        <v>92104.723862201732</v>
      </c>
      <c r="H37" s="287">
        <f t="shared" si="4"/>
        <v>3345523.9129727981</v>
      </c>
      <c r="I37" s="86" t="s">
        <v>490</v>
      </c>
    </row>
    <row r="38" spans="1:9" x14ac:dyDescent="0.35">
      <c r="B38" s="37" t="s">
        <v>21</v>
      </c>
      <c r="C38" s="331">
        <f t="shared" si="3"/>
        <v>13.200324856863491</v>
      </c>
      <c r="D38" s="641">
        <v>0.25</v>
      </c>
      <c r="E38" s="648">
        <f t="shared" si="5"/>
        <v>101236.28659302443</v>
      </c>
      <c r="F38" s="287">
        <f t="shared" si="4"/>
        <v>105885628.83891968</v>
      </c>
      <c r="G38" s="287">
        <f t="shared" si="4"/>
        <v>2997636.0361043522</v>
      </c>
      <c r="H38" s="287">
        <f t="shared" si="4"/>
        <v>108883264.83862028</v>
      </c>
      <c r="I38" s="86" t="s">
        <v>489</v>
      </c>
    </row>
    <row r="39" spans="1:9" x14ac:dyDescent="0.35">
      <c r="B39" s="37" t="s">
        <v>89</v>
      </c>
      <c r="C39" s="331">
        <f t="shared" si="3"/>
        <v>9.600236259537084</v>
      </c>
      <c r="D39" s="641">
        <v>0.5</v>
      </c>
      <c r="E39" s="648">
        <f t="shared" si="5"/>
        <v>369512.44606453914</v>
      </c>
      <c r="F39" s="287">
        <f t="shared" si="4"/>
        <v>281078214.73604125</v>
      </c>
      <c r="G39" s="287">
        <f t="shared" si="4"/>
        <v>7957361.1140224626</v>
      </c>
      <c r="H39" s="287">
        <f t="shared" si="4"/>
        <v>289035575.75342834</v>
      </c>
      <c r="I39" s="86" t="s">
        <v>490</v>
      </c>
    </row>
    <row r="40" spans="1:9" x14ac:dyDescent="0.35">
      <c r="B40" s="37" t="s">
        <v>90</v>
      </c>
      <c r="C40" s="331">
        <f t="shared" si="3"/>
        <v>2.4742876957569804</v>
      </c>
      <c r="D40" s="641">
        <v>0.25</v>
      </c>
      <c r="E40" s="648">
        <f t="shared" si="5"/>
        <v>35432.700307558553</v>
      </c>
      <c r="F40" s="287">
        <f t="shared" si="4"/>
        <v>6946573.5883077579</v>
      </c>
      <c r="G40" s="287">
        <f t="shared" si="4"/>
        <v>196658.40911649918</v>
      </c>
      <c r="H40" s="287">
        <f t="shared" si="4"/>
        <v>7143231.9950360078</v>
      </c>
      <c r="I40" s="86" t="s">
        <v>490</v>
      </c>
    </row>
    <row r="41" spans="1:9" x14ac:dyDescent="0.35">
      <c r="B41" s="37" t="s">
        <v>16</v>
      </c>
      <c r="C41" s="331">
        <f t="shared" si="3"/>
        <v>2.0482447513122382</v>
      </c>
      <c r="D41" s="640"/>
      <c r="E41" s="648">
        <f t="shared" si="5"/>
        <v>15531.831390996367</v>
      </c>
      <c r="F41" s="287">
        <f t="shared" si="4"/>
        <v>2520697.3935367819</v>
      </c>
      <c r="G41" s="287">
        <f t="shared" si="4"/>
        <v>71361.273723699269</v>
      </c>
      <c r="H41" s="287">
        <f t="shared" si="4"/>
        <v>2592058.6663938588</v>
      </c>
      <c r="I41" s="86" t="s">
        <v>490</v>
      </c>
    </row>
    <row r="42" spans="1:9" ht="15" x14ac:dyDescent="0.4">
      <c r="B42" s="50" t="s">
        <v>17</v>
      </c>
      <c r="C42" s="122">
        <f t="shared" si="3"/>
        <v>0</v>
      </c>
      <c r="D42" s="122"/>
      <c r="E42" s="675">
        <f t="shared" si="5"/>
        <v>44645.397397201348</v>
      </c>
      <c r="F42" s="288">
        <f t="shared" si="4"/>
        <v>0</v>
      </c>
      <c r="G42" s="288">
        <f t="shared" si="4"/>
        <v>0</v>
      </c>
      <c r="H42" s="288">
        <f t="shared" si="4"/>
        <v>0</v>
      </c>
      <c r="I42" s="289" t="s">
        <v>486</v>
      </c>
    </row>
    <row r="43" spans="1:9" ht="16.5" x14ac:dyDescent="0.45">
      <c r="B43" s="114"/>
      <c r="C43" s="251"/>
      <c r="F43" s="280"/>
      <c r="G43" s="281" t="s">
        <v>566</v>
      </c>
      <c r="H43" s="282"/>
      <c r="I43" s="132"/>
    </row>
    <row r="44" spans="1:9" x14ac:dyDescent="0.35">
      <c r="B44" s="114"/>
      <c r="C44" s="251"/>
      <c r="F44" s="283">
        <f>'Damage costs'!D36</f>
        <v>37966.448847668718</v>
      </c>
      <c r="G44" s="284">
        <f>'Damage costs'!D45</f>
        <v>474.85396224050515</v>
      </c>
      <c r="H44" s="285">
        <f>'Damage costs'!D25</f>
        <v>38441.302809909226</v>
      </c>
      <c r="I44" s="132"/>
    </row>
    <row r="45" spans="1:9" ht="15" x14ac:dyDescent="0.4">
      <c r="A45" s="649" t="s">
        <v>485</v>
      </c>
      <c r="B45" s="650" t="s">
        <v>484</v>
      </c>
      <c r="C45" s="13" t="s">
        <v>483</v>
      </c>
      <c r="D45" s="15"/>
      <c r="E45" s="646"/>
      <c r="F45" s="14" t="s">
        <v>634</v>
      </c>
      <c r="G45" s="14" t="s">
        <v>635</v>
      </c>
      <c r="H45" s="14" t="s">
        <v>636</v>
      </c>
      <c r="I45" s="13" t="s">
        <v>172</v>
      </c>
    </row>
    <row r="46" spans="1:9" ht="15" x14ac:dyDescent="0.4">
      <c r="B46" s="37" t="s">
        <v>14</v>
      </c>
      <c r="C46" s="78">
        <f>C21</f>
        <v>0</v>
      </c>
      <c r="D46" s="640"/>
      <c r="E46" s="647"/>
      <c r="F46" s="290">
        <f>$C46*F$44/10^3*$D46</f>
        <v>0</v>
      </c>
      <c r="G46" s="290">
        <f>$C46*G$44/10^3*$D46</f>
        <v>0</v>
      </c>
      <c r="H46" s="290">
        <f>$C46*H$44/10^3*$D46</f>
        <v>0</v>
      </c>
      <c r="I46" s="286" t="s">
        <v>488</v>
      </c>
    </row>
    <row r="47" spans="1:9" ht="15" x14ac:dyDescent="0.4">
      <c r="B47" s="37" t="s">
        <v>15</v>
      </c>
      <c r="C47" s="78">
        <f>C22</f>
        <v>0</v>
      </c>
      <c r="D47" s="640"/>
      <c r="E47" s="648">
        <f>E11</f>
        <v>360099</v>
      </c>
      <c r="F47" s="290">
        <f t="shared" ref="F47:H53" si="6">$C47*F$44/10^3*$E47</f>
        <v>0</v>
      </c>
      <c r="G47" s="290">
        <f t="shared" si="6"/>
        <v>0</v>
      </c>
      <c r="H47" s="290">
        <f t="shared" si="6"/>
        <v>0</v>
      </c>
      <c r="I47" s="86" t="s">
        <v>912</v>
      </c>
    </row>
    <row r="48" spans="1:9" ht="15" x14ac:dyDescent="0.4">
      <c r="B48" s="37" t="s">
        <v>58</v>
      </c>
      <c r="C48" s="78">
        <f t="shared" ref="C48:C53" si="7">C23</f>
        <v>0</v>
      </c>
      <c r="D48" s="642" t="s">
        <v>855</v>
      </c>
      <c r="E48" s="648">
        <f t="shared" ref="E48:E53" si="8">E12</f>
        <v>1973.0777142229585</v>
      </c>
      <c r="F48" s="290">
        <f t="shared" si="6"/>
        <v>0</v>
      </c>
      <c r="G48" s="290">
        <f t="shared" si="6"/>
        <v>0</v>
      </c>
      <c r="H48" s="290">
        <f t="shared" si="6"/>
        <v>0</v>
      </c>
      <c r="I48" s="286" t="s">
        <v>487</v>
      </c>
    </row>
    <row r="49" spans="2:9" ht="15" x14ac:dyDescent="0.4">
      <c r="B49" s="37" t="s">
        <v>21</v>
      </c>
      <c r="C49" s="78">
        <f t="shared" si="7"/>
        <v>0</v>
      </c>
      <c r="D49" s="641">
        <v>0.25</v>
      </c>
      <c r="E49" s="648">
        <f t="shared" si="8"/>
        <v>101236.28659302443</v>
      </c>
      <c r="F49" s="290">
        <f t="shared" si="6"/>
        <v>0</v>
      </c>
      <c r="G49" s="290">
        <f t="shared" si="6"/>
        <v>0</v>
      </c>
      <c r="H49" s="290">
        <f t="shared" si="6"/>
        <v>0</v>
      </c>
      <c r="I49" s="286" t="s">
        <v>487</v>
      </c>
    </row>
    <row r="50" spans="2:9" ht="15" x14ac:dyDescent="0.4">
      <c r="B50" s="37" t="s">
        <v>89</v>
      </c>
      <c r="C50" s="78">
        <f t="shared" si="7"/>
        <v>0</v>
      </c>
      <c r="D50" s="641">
        <v>0.5</v>
      </c>
      <c r="E50" s="648">
        <f t="shared" si="8"/>
        <v>369512.44606453914</v>
      </c>
      <c r="F50" s="290">
        <f t="shared" si="6"/>
        <v>0</v>
      </c>
      <c r="G50" s="290">
        <f t="shared" si="6"/>
        <v>0</v>
      </c>
      <c r="H50" s="290">
        <f t="shared" si="6"/>
        <v>0</v>
      </c>
      <c r="I50" s="286" t="s">
        <v>487</v>
      </c>
    </row>
    <row r="51" spans="2:9" ht="15" x14ac:dyDescent="0.4">
      <c r="B51" s="37" t="s">
        <v>90</v>
      </c>
      <c r="C51" s="78">
        <f t="shared" si="7"/>
        <v>0</v>
      </c>
      <c r="D51" s="641">
        <v>0.25</v>
      </c>
      <c r="E51" s="648">
        <f t="shared" si="8"/>
        <v>35432.700307558553</v>
      </c>
      <c r="F51" s="290">
        <f t="shared" si="6"/>
        <v>0</v>
      </c>
      <c r="G51" s="290">
        <f t="shared" si="6"/>
        <v>0</v>
      </c>
      <c r="H51" s="290">
        <f t="shared" si="6"/>
        <v>0</v>
      </c>
      <c r="I51" s="286" t="s">
        <v>487</v>
      </c>
    </row>
    <row r="52" spans="2:9" ht="15" x14ac:dyDescent="0.4">
      <c r="B52" s="37" t="s">
        <v>16</v>
      </c>
      <c r="C52" s="78">
        <f t="shared" si="7"/>
        <v>0</v>
      </c>
      <c r="D52" s="640"/>
      <c r="E52" s="648">
        <f t="shared" si="8"/>
        <v>15531.831390996367</v>
      </c>
      <c r="F52" s="290">
        <f t="shared" si="6"/>
        <v>0</v>
      </c>
      <c r="G52" s="290">
        <f t="shared" si="6"/>
        <v>0</v>
      </c>
      <c r="H52" s="290">
        <f t="shared" si="6"/>
        <v>0</v>
      </c>
      <c r="I52" s="286" t="s">
        <v>487</v>
      </c>
    </row>
    <row r="53" spans="2:9" ht="15" x14ac:dyDescent="0.4">
      <c r="B53" s="50" t="s">
        <v>17</v>
      </c>
      <c r="C53" s="113">
        <f t="shared" si="7"/>
        <v>0</v>
      </c>
      <c r="D53" s="122"/>
      <c r="E53" s="675">
        <f t="shared" si="8"/>
        <v>44645.397397201348</v>
      </c>
      <c r="F53" s="309">
        <f t="shared" si="6"/>
        <v>0</v>
      </c>
      <c r="G53" s="309">
        <f t="shared" si="6"/>
        <v>0</v>
      </c>
      <c r="H53" s="309">
        <f t="shared" si="6"/>
        <v>0</v>
      </c>
      <c r="I53" s="88" t="s">
        <v>492</v>
      </c>
    </row>
    <row r="56" spans="2:9" x14ac:dyDescent="0.35">
      <c r="B56" s="275"/>
      <c r="C56" s="639"/>
      <c r="D56" s="639"/>
      <c r="E56" s="639"/>
      <c r="F56" s="276"/>
      <c r="G56" s="269" t="s">
        <v>637</v>
      </c>
      <c r="H56" s="276"/>
      <c r="I56" s="276"/>
    </row>
    <row r="57" spans="2:9" ht="16.5" x14ac:dyDescent="0.45">
      <c r="B57" s="268" t="s">
        <v>18</v>
      </c>
      <c r="C57" s="639"/>
      <c r="D57" s="221"/>
      <c r="E57" s="676" t="s">
        <v>875</v>
      </c>
      <c r="F57" s="270"/>
      <c r="G57" s="274" t="s">
        <v>603</v>
      </c>
      <c r="H57" s="271"/>
      <c r="I57" s="278"/>
    </row>
    <row r="58" spans="2:9" x14ac:dyDescent="0.35">
      <c r="B58" s="268"/>
      <c r="C58" s="639"/>
      <c r="D58" s="221"/>
      <c r="E58" s="676" t="s">
        <v>876</v>
      </c>
      <c r="F58" s="272">
        <f>'Damage costs'!C35</f>
        <v>2049641.7773216479</v>
      </c>
      <c r="G58" s="267">
        <f>'Damage costs'!C44</f>
        <v>43653.31016417659</v>
      </c>
      <c r="H58" s="273">
        <f>'Damage costs'!C24</f>
        <v>2093295.0797045154</v>
      </c>
      <c r="I58" s="278"/>
    </row>
    <row r="59" spans="2:9" ht="15" x14ac:dyDescent="0.4">
      <c r="B59" s="15" t="s">
        <v>145</v>
      </c>
      <c r="C59" s="14" t="s">
        <v>483</v>
      </c>
      <c r="D59" s="15"/>
      <c r="E59" s="646"/>
      <c r="F59" s="14" t="s">
        <v>604</v>
      </c>
      <c r="G59" s="14" t="s">
        <v>605</v>
      </c>
      <c r="H59" s="14" t="s">
        <v>606</v>
      </c>
      <c r="I59" s="266" t="s">
        <v>172</v>
      </c>
    </row>
    <row r="60" spans="2:9" ht="15" x14ac:dyDescent="0.4">
      <c r="B60" s="37" t="s">
        <v>14</v>
      </c>
      <c r="C60" s="265">
        <f>C10</f>
        <v>0</v>
      </c>
      <c r="D60" s="640"/>
      <c r="E60" s="647"/>
      <c r="F60" s="287">
        <f>$C60*F$58/10^3*$D60</f>
        <v>0</v>
      </c>
      <c r="G60" s="287">
        <f>$C60*G$58/10^3*$D60</f>
        <v>0</v>
      </c>
      <c r="H60" s="287">
        <f>$C60*H$58/10^3*$D60</f>
        <v>0</v>
      </c>
      <c r="I60" s="286" t="s">
        <v>486</v>
      </c>
    </row>
    <row r="61" spans="2:9" ht="15" x14ac:dyDescent="0.4">
      <c r="B61" s="37" t="s">
        <v>15</v>
      </c>
      <c r="C61" s="265">
        <f t="shared" ref="C61:C67" si="9">C11</f>
        <v>0</v>
      </c>
      <c r="D61" s="640"/>
      <c r="E61" s="648">
        <f>E11</f>
        <v>360099</v>
      </c>
      <c r="F61" s="287">
        <f t="shared" ref="F61:H67" si="10">$C61*F$58/10^3*$E61</f>
        <v>0</v>
      </c>
      <c r="G61" s="287">
        <f t="shared" si="10"/>
        <v>0</v>
      </c>
      <c r="H61" s="287">
        <f t="shared" si="10"/>
        <v>0</v>
      </c>
      <c r="I61" s="286" t="s">
        <v>491</v>
      </c>
    </row>
    <row r="62" spans="2:9" x14ac:dyDescent="0.35">
      <c r="B62" s="37" t="s">
        <v>58</v>
      </c>
      <c r="C62" s="331">
        <f t="shared" si="9"/>
        <v>20.810362166822088</v>
      </c>
      <c r="D62" s="642" t="s">
        <v>855</v>
      </c>
      <c r="E62" s="648">
        <f t="shared" ref="E62:E67" si="11">E12</f>
        <v>1973.0777142229585</v>
      </c>
      <c r="F62" s="287">
        <f t="shared" si="10"/>
        <v>84159237.934737578</v>
      </c>
      <c r="G62" s="287">
        <f t="shared" si="10"/>
        <v>1792425.0751497569</v>
      </c>
      <c r="H62" s="287">
        <f t="shared" si="10"/>
        <v>85951662.690383196</v>
      </c>
      <c r="I62" s="86" t="s">
        <v>490</v>
      </c>
    </row>
    <row r="63" spans="2:9" x14ac:dyDescent="0.35">
      <c r="B63" s="37" t="s">
        <v>21</v>
      </c>
      <c r="C63" s="331">
        <f t="shared" si="9"/>
        <v>13.200324856863491</v>
      </c>
      <c r="D63" s="641">
        <v>0.25</v>
      </c>
      <c r="E63" s="648">
        <f t="shared" si="11"/>
        <v>101236.28659302443</v>
      </c>
      <c r="F63" s="287">
        <f t="shared" si="10"/>
        <v>2739042622.6312251</v>
      </c>
      <c r="G63" s="287">
        <f t="shared" si="10"/>
        <v>58336182.684012912</v>
      </c>
      <c r="H63" s="287">
        <f t="shared" si="10"/>
        <v>2797378794.9166713</v>
      </c>
      <c r="I63" s="86" t="s">
        <v>489</v>
      </c>
    </row>
    <row r="64" spans="2:9" x14ac:dyDescent="0.35">
      <c r="B64" s="37" t="s">
        <v>89</v>
      </c>
      <c r="C64" s="331">
        <f t="shared" si="9"/>
        <v>9.600236259537084</v>
      </c>
      <c r="D64" s="641">
        <v>0.5</v>
      </c>
      <c r="E64" s="648">
        <f t="shared" si="11"/>
        <v>369512.44606453914</v>
      </c>
      <c r="F64" s="287">
        <f t="shared" si="10"/>
        <v>7270913143.7119789</v>
      </c>
      <c r="G64" s="287">
        <f t="shared" si="10"/>
        <v>154856048.57937971</v>
      </c>
      <c r="H64" s="287">
        <f t="shared" si="10"/>
        <v>7425769164.6878901</v>
      </c>
      <c r="I64" s="86" t="s">
        <v>490</v>
      </c>
    </row>
    <row r="65" spans="1:9" x14ac:dyDescent="0.35">
      <c r="B65" s="37" t="s">
        <v>90</v>
      </c>
      <c r="C65" s="331">
        <f t="shared" si="9"/>
        <v>2.4742876957569804</v>
      </c>
      <c r="D65" s="641">
        <v>0.25</v>
      </c>
      <c r="E65" s="648">
        <f t="shared" si="11"/>
        <v>35432.700307558553</v>
      </c>
      <c r="F65" s="287">
        <f t="shared" si="10"/>
        <v>179693517.88583484</v>
      </c>
      <c r="G65" s="287">
        <f t="shared" si="10"/>
        <v>3827116.0148836961</v>
      </c>
      <c r="H65" s="287">
        <f t="shared" si="10"/>
        <v>183520633.21852574</v>
      </c>
      <c r="I65" s="86" t="s">
        <v>490</v>
      </c>
    </row>
    <row r="66" spans="1:9" ht="13.75" customHeight="1" x14ac:dyDescent="0.35">
      <c r="B66" s="37" t="s">
        <v>16</v>
      </c>
      <c r="C66" s="331">
        <f t="shared" si="9"/>
        <v>2.0482447513122382</v>
      </c>
      <c r="D66" s="640"/>
      <c r="E66" s="648">
        <f t="shared" si="11"/>
        <v>15531.831390996367</v>
      </c>
      <c r="F66" s="287">
        <f t="shared" si="10"/>
        <v>65205237.720748313</v>
      </c>
      <c r="G66" s="287">
        <f t="shared" si="10"/>
        <v>1388742.4124776744</v>
      </c>
      <c r="H66" s="287">
        <f t="shared" si="10"/>
        <v>66593979.885679282</v>
      </c>
      <c r="I66" s="86" t="s">
        <v>490</v>
      </c>
    </row>
    <row r="67" spans="1:9" ht="15" x14ac:dyDescent="0.4">
      <c r="B67" s="50" t="s">
        <v>17</v>
      </c>
      <c r="C67" s="122">
        <f t="shared" si="9"/>
        <v>0</v>
      </c>
      <c r="D67" s="122"/>
      <c r="E67" s="675">
        <f t="shared" si="11"/>
        <v>44645.397397201348</v>
      </c>
      <c r="F67" s="288">
        <f t="shared" si="10"/>
        <v>0</v>
      </c>
      <c r="G67" s="288">
        <f t="shared" si="10"/>
        <v>0</v>
      </c>
      <c r="H67" s="288">
        <f t="shared" si="10"/>
        <v>0</v>
      </c>
      <c r="I67" s="289" t="s">
        <v>486</v>
      </c>
    </row>
    <row r="68" spans="1:9" ht="16.5" x14ac:dyDescent="0.45">
      <c r="B68" s="114"/>
      <c r="C68" s="251"/>
      <c r="F68" s="280"/>
      <c r="G68" s="281" t="s">
        <v>566</v>
      </c>
      <c r="H68" s="282"/>
      <c r="I68" s="132"/>
    </row>
    <row r="69" spans="1:9" x14ac:dyDescent="0.35">
      <c r="B69" s="114"/>
      <c r="C69" s="251"/>
      <c r="F69" s="283">
        <f>'Damage costs'!C36</f>
        <v>1679682.0825665982</v>
      </c>
      <c r="G69" s="284">
        <f>'Damage costs'!C45</f>
        <v>20703.629545524611</v>
      </c>
      <c r="H69" s="285">
        <f>'Damage costs'!C25</f>
        <v>1700385.7121121241</v>
      </c>
      <c r="I69" s="132"/>
    </row>
    <row r="70" spans="1:9" ht="15" x14ac:dyDescent="0.4">
      <c r="A70" s="649" t="s">
        <v>485</v>
      </c>
      <c r="B70" s="650" t="s">
        <v>484</v>
      </c>
      <c r="C70" s="13" t="s">
        <v>483</v>
      </c>
      <c r="D70" s="15"/>
      <c r="E70" s="646"/>
      <c r="F70" s="14" t="s">
        <v>604</v>
      </c>
      <c r="G70" s="14" t="s">
        <v>605</v>
      </c>
      <c r="H70" s="14" t="s">
        <v>606</v>
      </c>
      <c r="I70" s="13" t="s">
        <v>172</v>
      </c>
    </row>
    <row r="71" spans="1:9" ht="15" x14ac:dyDescent="0.4">
      <c r="B71" s="37" t="s">
        <v>14</v>
      </c>
      <c r="C71" s="78">
        <f>C21</f>
        <v>0</v>
      </c>
      <c r="D71" s="640"/>
      <c r="E71" s="647"/>
      <c r="F71" s="290">
        <f>$C71*F$69/10^3*$D71</f>
        <v>0</v>
      </c>
      <c r="G71" s="290">
        <f>$C71*G$69/10^3*$D71</f>
        <v>0</v>
      </c>
      <c r="H71" s="290">
        <f>$C71*H$69/10^3*$D71</f>
        <v>0</v>
      </c>
      <c r="I71" s="286" t="s">
        <v>488</v>
      </c>
    </row>
    <row r="72" spans="1:9" ht="15" x14ac:dyDescent="0.4">
      <c r="B72" s="37" t="s">
        <v>15</v>
      </c>
      <c r="C72" s="78">
        <f t="shared" ref="C72:C78" si="12">C22</f>
        <v>0</v>
      </c>
      <c r="D72" s="640"/>
      <c r="E72" s="651">
        <f>E11</f>
        <v>360099</v>
      </c>
      <c r="F72" s="290">
        <f t="shared" ref="F72:H78" si="13">$C72*F$69/10^3*$E72</f>
        <v>0</v>
      </c>
      <c r="G72" s="290">
        <f t="shared" si="13"/>
        <v>0</v>
      </c>
      <c r="H72" s="290">
        <f t="shared" si="13"/>
        <v>0</v>
      </c>
      <c r="I72" s="86" t="s">
        <v>912</v>
      </c>
    </row>
    <row r="73" spans="1:9" ht="15" x14ac:dyDescent="0.4">
      <c r="B73" s="37" t="s">
        <v>58</v>
      </c>
      <c r="C73" s="78">
        <f t="shared" si="12"/>
        <v>0</v>
      </c>
      <c r="D73" s="642" t="s">
        <v>855</v>
      </c>
      <c r="E73" s="651">
        <f t="shared" ref="E73:E78" si="14">E12</f>
        <v>1973.0777142229585</v>
      </c>
      <c r="F73" s="290">
        <f t="shared" si="13"/>
        <v>0</v>
      </c>
      <c r="G73" s="290">
        <f t="shared" si="13"/>
        <v>0</v>
      </c>
      <c r="H73" s="290">
        <f t="shared" si="13"/>
        <v>0</v>
      </c>
      <c r="I73" s="286" t="s">
        <v>487</v>
      </c>
    </row>
    <row r="74" spans="1:9" ht="15" x14ac:dyDescent="0.4">
      <c r="B74" s="37" t="s">
        <v>21</v>
      </c>
      <c r="C74" s="78">
        <f t="shared" si="12"/>
        <v>0</v>
      </c>
      <c r="D74" s="641">
        <v>0.25</v>
      </c>
      <c r="E74" s="651">
        <f t="shared" si="14"/>
        <v>101236.28659302443</v>
      </c>
      <c r="F74" s="290">
        <f t="shared" si="13"/>
        <v>0</v>
      </c>
      <c r="G74" s="290">
        <f t="shared" si="13"/>
        <v>0</v>
      </c>
      <c r="H74" s="290">
        <f t="shared" si="13"/>
        <v>0</v>
      </c>
      <c r="I74" s="286" t="s">
        <v>487</v>
      </c>
    </row>
    <row r="75" spans="1:9" ht="15" x14ac:dyDescent="0.4">
      <c r="B75" s="37" t="s">
        <v>89</v>
      </c>
      <c r="C75" s="78">
        <f t="shared" si="12"/>
        <v>0</v>
      </c>
      <c r="D75" s="641">
        <v>0.5</v>
      </c>
      <c r="E75" s="651">
        <f t="shared" si="14"/>
        <v>369512.44606453914</v>
      </c>
      <c r="F75" s="290">
        <f t="shared" si="13"/>
        <v>0</v>
      </c>
      <c r="G75" s="290">
        <f t="shared" si="13"/>
        <v>0</v>
      </c>
      <c r="H75" s="290">
        <f t="shared" si="13"/>
        <v>0</v>
      </c>
      <c r="I75" s="286" t="s">
        <v>487</v>
      </c>
    </row>
    <row r="76" spans="1:9" ht="15" x14ac:dyDescent="0.4">
      <c r="B76" s="37" t="s">
        <v>90</v>
      </c>
      <c r="C76" s="78">
        <f t="shared" si="12"/>
        <v>0</v>
      </c>
      <c r="D76" s="641">
        <v>0.25</v>
      </c>
      <c r="E76" s="651">
        <f t="shared" si="14"/>
        <v>35432.700307558553</v>
      </c>
      <c r="F76" s="290">
        <f t="shared" si="13"/>
        <v>0</v>
      </c>
      <c r="G76" s="290">
        <f t="shared" si="13"/>
        <v>0</v>
      </c>
      <c r="H76" s="290">
        <f t="shared" si="13"/>
        <v>0</v>
      </c>
      <c r="I76" s="286" t="s">
        <v>487</v>
      </c>
    </row>
    <row r="77" spans="1:9" ht="15" x14ac:dyDescent="0.4">
      <c r="B77" s="37" t="s">
        <v>16</v>
      </c>
      <c r="C77" s="78">
        <f t="shared" si="12"/>
        <v>0</v>
      </c>
      <c r="D77" s="640"/>
      <c r="E77" s="651">
        <f t="shared" si="14"/>
        <v>15531.831390996367</v>
      </c>
      <c r="F77" s="290">
        <f t="shared" si="13"/>
        <v>0</v>
      </c>
      <c r="G77" s="290">
        <f t="shared" si="13"/>
        <v>0</v>
      </c>
      <c r="H77" s="290">
        <f t="shared" si="13"/>
        <v>0</v>
      </c>
      <c r="I77" s="286" t="s">
        <v>487</v>
      </c>
    </row>
    <row r="78" spans="1:9" ht="15" x14ac:dyDescent="0.4">
      <c r="B78" s="50" t="s">
        <v>17</v>
      </c>
      <c r="C78" s="113">
        <f t="shared" si="12"/>
        <v>0</v>
      </c>
      <c r="D78" s="122"/>
      <c r="E78" s="675">
        <f t="shared" si="14"/>
        <v>44645.397397201348</v>
      </c>
      <c r="F78" s="309">
        <f t="shared" si="13"/>
        <v>0</v>
      </c>
      <c r="G78" s="309">
        <f t="shared" si="13"/>
        <v>0</v>
      </c>
      <c r="H78" s="309">
        <f t="shared" si="13"/>
        <v>0</v>
      </c>
      <c r="I78" s="88" t="s">
        <v>492</v>
      </c>
    </row>
  </sheetData>
  <hyperlinks>
    <hyperlink ref="A4" location="Contents!A1" display="Back to Contents" xr:uid="{2AE67E1A-0F5E-4FB2-8D93-34996D62143A}"/>
  </hyperlinks>
  <pageMargins left="0.23622047244094488" right="0.23622047244094488" top="0.15748031496062992" bottom="0.15748031496062992" header="0.31496062992125984" footer="0.31496062992125984"/>
  <pageSetup paperSize="9" scale="79" fitToHeight="0" orientation="landscape"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18CCE-9C8E-43D0-BCAB-C71CAAF7F4A8}">
  <sheetPr>
    <tabColor theme="4" tint="-0.249977111117893"/>
    <pageSetUpPr fitToPage="1"/>
  </sheetPr>
  <dimension ref="A1:D72"/>
  <sheetViews>
    <sheetView zoomScaleNormal="100" workbookViewId="0">
      <selection activeCell="A3" sqref="A3"/>
    </sheetView>
  </sheetViews>
  <sheetFormatPr defaultRowHeight="14.5" x14ac:dyDescent="0.35"/>
  <cols>
    <col min="1" max="1" width="6.54296875" customWidth="1"/>
    <col min="2" max="2" width="24.54296875" customWidth="1"/>
    <col min="3" max="3" width="95.453125" customWidth="1"/>
    <col min="4" max="4" width="71.54296875" customWidth="1"/>
  </cols>
  <sheetData>
    <row r="1" spans="1:3" ht="18.5" x14ac:dyDescent="0.45">
      <c r="A1" s="7" t="s">
        <v>2</v>
      </c>
      <c r="B1" s="8"/>
      <c r="C1" s="8"/>
    </row>
    <row r="2" spans="1:3" x14ac:dyDescent="0.35">
      <c r="A2" s="2" t="s">
        <v>73</v>
      </c>
      <c r="B2" s="9"/>
      <c r="C2" s="9"/>
    </row>
    <row r="3" spans="1:3" x14ac:dyDescent="0.35">
      <c r="A3" s="380" t="s">
        <v>30</v>
      </c>
      <c r="B3" s="9"/>
      <c r="C3" s="9"/>
    </row>
    <row r="4" spans="1:3" x14ac:dyDescent="0.35">
      <c r="A4" s="39"/>
      <c r="B4" s="9"/>
      <c r="C4" s="9"/>
    </row>
    <row r="5" spans="1:3" x14ac:dyDescent="0.35">
      <c r="A5" s="40" t="s">
        <v>223</v>
      </c>
      <c r="B5" s="45" t="s">
        <v>226</v>
      </c>
      <c r="C5" s="45" t="s">
        <v>227</v>
      </c>
    </row>
    <row r="6" spans="1:3" x14ac:dyDescent="0.35">
      <c r="A6" s="39"/>
      <c r="B6" s="45" t="s">
        <v>224</v>
      </c>
      <c r="C6" s="45" t="s">
        <v>225</v>
      </c>
    </row>
    <row r="7" spans="1:3" x14ac:dyDescent="0.35">
      <c r="A7" s="39"/>
      <c r="B7" s="9"/>
      <c r="C7" s="9"/>
    </row>
    <row r="8" spans="1:3" x14ac:dyDescent="0.35">
      <c r="A8" s="40" t="s">
        <v>32</v>
      </c>
      <c r="B8" s="45" t="s">
        <v>95</v>
      </c>
      <c r="C8" s="45" t="s">
        <v>96</v>
      </c>
    </row>
    <row r="9" spans="1:3" x14ac:dyDescent="0.35">
      <c r="A9" s="41"/>
      <c r="B9" s="45" t="s">
        <v>93</v>
      </c>
      <c r="C9" s="45" t="s">
        <v>132</v>
      </c>
    </row>
    <row r="10" spans="1:3" x14ac:dyDescent="0.35">
      <c r="A10" s="41"/>
      <c r="B10" s="45" t="s">
        <v>97</v>
      </c>
      <c r="C10" s="45" t="s">
        <v>98</v>
      </c>
    </row>
    <row r="11" spans="1:3" ht="26" x14ac:dyDescent="0.35">
      <c r="A11" s="41"/>
      <c r="B11" s="45" t="s">
        <v>99</v>
      </c>
      <c r="C11" s="45" t="s">
        <v>100</v>
      </c>
    </row>
    <row r="12" spans="1:3" x14ac:dyDescent="0.35">
      <c r="A12" s="41"/>
      <c r="B12" s="10"/>
      <c r="C12" s="45"/>
    </row>
    <row r="13" spans="1:3" x14ac:dyDescent="0.35">
      <c r="A13" s="40" t="s">
        <v>33</v>
      </c>
      <c r="B13" s="10" t="s">
        <v>393</v>
      </c>
      <c r="C13" s="45" t="s">
        <v>394</v>
      </c>
    </row>
    <row r="14" spans="1:3" x14ac:dyDescent="0.35">
      <c r="A14" s="42"/>
      <c r="B14" s="10" t="s">
        <v>580</v>
      </c>
      <c r="C14" s="45" t="s">
        <v>581</v>
      </c>
    </row>
    <row r="15" spans="1:3" x14ac:dyDescent="0.35">
      <c r="A15" s="42"/>
      <c r="B15" s="10" t="s">
        <v>34</v>
      </c>
      <c r="C15" s="45" t="s">
        <v>127</v>
      </c>
    </row>
    <row r="16" spans="1:3" x14ac:dyDescent="0.35">
      <c r="A16" s="42"/>
      <c r="B16" s="10" t="s">
        <v>59</v>
      </c>
      <c r="C16" s="45" t="s">
        <v>101</v>
      </c>
    </row>
    <row r="17" spans="1:4" x14ac:dyDescent="0.35">
      <c r="A17" s="42"/>
      <c r="B17" s="10"/>
      <c r="C17" s="45"/>
    </row>
    <row r="18" spans="1:4" x14ac:dyDescent="0.35">
      <c r="A18" s="40" t="s">
        <v>577</v>
      </c>
      <c r="B18" s="10" t="s">
        <v>578</v>
      </c>
      <c r="C18" s="45" t="s">
        <v>579</v>
      </c>
    </row>
    <row r="19" spans="1:4" x14ac:dyDescent="0.35">
      <c r="A19" s="42"/>
      <c r="B19" s="42"/>
      <c r="C19" s="42"/>
    </row>
    <row r="20" spans="1:4" x14ac:dyDescent="0.35">
      <c r="A20" s="40" t="s">
        <v>35</v>
      </c>
      <c r="B20" s="10" t="s">
        <v>398</v>
      </c>
      <c r="C20" s="45" t="s">
        <v>399</v>
      </c>
      <c r="D20" s="6"/>
    </row>
    <row r="21" spans="1:4" x14ac:dyDescent="0.35">
      <c r="A21" s="42"/>
      <c r="B21" s="11" t="s">
        <v>118</v>
      </c>
      <c r="C21" s="10" t="s">
        <v>400</v>
      </c>
    </row>
    <row r="22" spans="1:4" x14ac:dyDescent="0.35">
      <c r="A22" s="42"/>
      <c r="B22" s="10"/>
      <c r="C22" s="10"/>
    </row>
    <row r="23" spans="1:4" x14ac:dyDescent="0.35">
      <c r="A23" s="40" t="s">
        <v>36</v>
      </c>
      <c r="B23" s="10" t="s">
        <v>117</v>
      </c>
      <c r="C23" s="10" t="s">
        <v>121</v>
      </c>
    </row>
    <row r="24" spans="1:4" x14ac:dyDescent="0.35">
      <c r="A24" s="40"/>
      <c r="B24" s="10" t="s">
        <v>61</v>
      </c>
      <c r="C24" s="45" t="s">
        <v>102</v>
      </c>
    </row>
    <row r="25" spans="1:4" x14ac:dyDescent="0.35">
      <c r="A25" s="41"/>
      <c r="B25" s="10" t="s">
        <v>82</v>
      </c>
      <c r="C25" s="10" t="s">
        <v>122</v>
      </c>
    </row>
    <row r="26" spans="1:4" x14ac:dyDescent="0.35">
      <c r="A26" s="41"/>
      <c r="B26" s="10" t="s">
        <v>87</v>
      </c>
      <c r="C26" s="10" t="s">
        <v>131</v>
      </c>
    </row>
    <row r="27" spans="1:4" x14ac:dyDescent="0.35">
      <c r="A27" s="41"/>
      <c r="B27" s="10" t="s">
        <v>85</v>
      </c>
      <c r="C27" s="10" t="s">
        <v>86</v>
      </c>
    </row>
    <row r="28" spans="1:4" x14ac:dyDescent="0.35">
      <c r="A28" s="42"/>
      <c r="B28" s="42"/>
      <c r="C28" s="42"/>
    </row>
    <row r="29" spans="1:4" x14ac:dyDescent="0.35">
      <c r="A29" s="40" t="s">
        <v>37</v>
      </c>
      <c r="B29" s="10" t="s">
        <v>62</v>
      </c>
      <c r="C29" s="45" t="s">
        <v>103</v>
      </c>
      <c r="D29" s="6"/>
    </row>
    <row r="30" spans="1:4" x14ac:dyDescent="0.35">
      <c r="A30" s="10"/>
      <c r="B30" s="10"/>
      <c r="C30" s="10"/>
    </row>
    <row r="31" spans="1:4" x14ac:dyDescent="0.35">
      <c r="A31" s="40" t="s">
        <v>38</v>
      </c>
      <c r="B31" s="45" t="s">
        <v>104</v>
      </c>
      <c r="C31" s="45" t="s">
        <v>130</v>
      </c>
    </row>
    <row r="32" spans="1:4" x14ac:dyDescent="0.35">
      <c r="A32" s="41"/>
      <c r="B32" s="45" t="s">
        <v>39</v>
      </c>
      <c r="C32" s="45" t="s">
        <v>128</v>
      </c>
    </row>
    <row r="33" spans="1:4" x14ac:dyDescent="0.35">
      <c r="A33" s="10"/>
      <c r="B33" s="45" t="s">
        <v>65</v>
      </c>
      <c r="C33" s="45" t="s">
        <v>105</v>
      </c>
      <c r="D33" s="6"/>
    </row>
    <row r="34" spans="1:4" x14ac:dyDescent="0.35">
      <c r="A34" s="10"/>
      <c r="B34" s="45" t="s">
        <v>66</v>
      </c>
      <c r="C34" s="45" t="s">
        <v>67</v>
      </c>
      <c r="D34" s="6"/>
    </row>
    <row r="35" spans="1:4" x14ac:dyDescent="0.35">
      <c r="A35" s="42"/>
      <c r="B35" s="42"/>
      <c r="C35" s="42"/>
    </row>
    <row r="36" spans="1:4" ht="26" x14ac:dyDescent="0.35">
      <c r="A36" s="40" t="s">
        <v>40</v>
      </c>
      <c r="B36" s="46" t="s">
        <v>68</v>
      </c>
      <c r="C36" s="45" t="s">
        <v>123</v>
      </c>
    </row>
    <row r="37" spans="1:4" ht="26.5" x14ac:dyDescent="0.35">
      <c r="A37" s="42"/>
      <c r="B37" s="48" t="s">
        <v>138</v>
      </c>
      <c r="C37" s="10" t="s">
        <v>133</v>
      </c>
    </row>
    <row r="38" spans="1:4" ht="15" x14ac:dyDescent="0.4">
      <c r="A38" s="41"/>
      <c r="B38" s="44" t="s">
        <v>74</v>
      </c>
      <c r="C38" s="10" t="s">
        <v>60</v>
      </c>
    </row>
    <row r="39" spans="1:4" ht="26.5" x14ac:dyDescent="0.35">
      <c r="A39" s="41"/>
      <c r="B39" s="46" t="s">
        <v>91</v>
      </c>
      <c r="C39" s="10" t="s">
        <v>134</v>
      </c>
    </row>
    <row r="40" spans="1:4" x14ac:dyDescent="0.35">
      <c r="A40" s="41"/>
      <c r="B40" s="10"/>
      <c r="C40" s="10"/>
    </row>
    <row r="41" spans="1:4" x14ac:dyDescent="0.35">
      <c r="A41" s="40" t="s">
        <v>126</v>
      </c>
      <c r="B41" s="10" t="s">
        <v>124</v>
      </c>
      <c r="C41" s="45" t="s">
        <v>125</v>
      </c>
    </row>
    <row r="42" spans="1:4" x14ac:dyDescent="0.35">
      <c r="A42" s="42"/>
      <c r="B42" s="43"/>
      <c r="C42" s="10"/>
    </row>
    <row r="43" spans="1:4" ht="26" x14ac:dyDescent="0.35">
      <c r="A43" s="47" t="s">
        <v>41</v>
      </c>
      <c r="B43" s="45" t="s">
        <v>1</v>
      </c>
      <c r="C43" s="45" t="s">
        <v>106</v>
      </c>
    </row>
    <row r="44" spans="1:4" ht="26" x14ac:dyDescent="0.35">
      <c r="A44" s="49"/>
      <c r="B44" s="45" t="s">
        <v>139</v>
      </c>
      <c r="C44" s="45" t="s">
        <v>140</v>
      </c>
    </row>
    <row r="45" spans="1:4" x14ac:dyDescent="0.35">
      <c r="A45" s="49"/>
      <c r="B45" s="45" t="s">
        <v>107</v>
      </c>
      <c r="C45" s="45" t="s">
        <v>108</v>
      </c>
    </row>
    <row r="46" spans="1:4" ht="15" x14ac:dyDescent="0.4">
      <c r="A46" s="10"/>
      <c r="B46" s="10" t="s">
        <v>47</v>
      </c>
      <c r="C46" s="10" t="s">
        <v>42</v>
      </c>
    </row>
    <row r="47" spans="1:4" x14ac:dyDescent="0.35">
      <c r="A47" s="10"/>
      <c r="B47" s="10" t="s">
        <v>63</v>
      </c>
      <c r="C47" s="45" t="s">
        <v>109</v>
      </c>
    </row>
    <row r="48" spans="1:4" x14ac:dyDescent="0.35">
      <c r="B48" s="10"/>
      <c r="C48" s="10"/>
    </row>
    <row r="49" spans="1:4" ht="26" x14ac:dyDescent="0.35">
      <c r="A49" s="47" t="s">
        <v>83</v>
      </c>
      <c r="B49" s="46" t="s">
        <v>84</v>
      </c>
      <c r="C49" s="45" t="s">
        <v>110</v>
      </c>
    </row>
    <row r="50" spans="1:4" x14ac:dyDescent="0.35">
      <c r="A50" s="41"/>
      <c r="B50" s="45" t="s">
        <v>111</v>
      </c>
      <c r="C50" s="45" t="s">
        <v>112</v>
      </c>
    </row>
    <row r="51" spans="1:4" x14ac:dyDescent="0.35">
      <c r="A51" s="41"/>
      <c r="B51" s="45" t="s">
        <v>621</v>
      </c>
      <c r="C51" s="45" t="s">
        <v>622</v>
      </c>
    </row>
    <row r="52" spans="1:4" x14ac:dyDescent="0.35">
      <c r="A52" s="41"/>
      <c r="B52" s="45"/>
      <c r="C52" s="45"/>
    </row>
    <row r="53" spans="1:4" ht="26.5" x14ac:dyDescent="0.35">
      <c r="A53" s="47" t="s">
        <v>43</v>
      </c>
      <c r="B53" s="48" t="s">
        <v>88</v>
      </c>
      <c r="C53" s="10" t="s">
        <v>135</v>
      </c>
    </row>
    <row r="54" spans="1:4" x14ac:dyDescent="0.35">
      <c r="A54" s="42"/>
      <c r="B54" s="11" t="s">
        <v>221</v>
      </c>
      <c r="C54" s="45" t="s">
        <v>222</v>
      </c>
    </row>
    <row r="55" spans="1:4" ht="26.5" x14ac:dyDescent="0.35">
      <c r="A55" s="42"/>
      <c r="B55" s="48" t="s">
        <v>44</v>
      </c>
      <c r="C55" s="10" t="s">
        <v>129</v>
      </c>
    </row>
    <row r="56" spans="1:4" x14ac:dyDescent="0.35">
      <c r="A56" s="42"/>
      <c r="B56" s="11" t="s">
        <v>218</v>
      </c>
      <c r="C56" s="45" t="s">
        <v>219</v>
      </c>
    </row>
    <row r="57" spans="1:4" x14ac:dyDescent="0.35">
      <c r="A57" s="42"/>
      <c r="B57" s="42"/>
      <c r="C57" s="42"/>
    </row>
    <row r="58" spans="1:4" x14ac:dyDescent="0.35">
      <c r="A58" s="40" t="s">
        <v>75</v>
      </c>
      <c r="B58" s="45" t="s">
        <v>113</v>
      </c>
      <c r="C58" s="45" t="s">
        <v>114</v>
      </c>
      <c r="D58" s="6"/>
    </row>
    <row r="59" spans="1:4" x14ac:dyDescent="0.35">
      <c r="A59" s="41"/>
      <c r="B59" s="45" t="s">
        <v>80</v>
      </c>
      <c r="C59" s="45" t="s">
        <v>115</v>
      </c>
      <c r="D59" s="6"/>
    </row>
    <row r="60" spans="1:4" x14ac:dyDescent="0.35">
      <c r="A60" s="41"/>
      <c r="B60" s="48" t="s">
        <v>136</v>
      </c>
      <c r="C60" s="10" t="s">
        <v>76</v>
      </c>
      <c r="D60" s="6"/>
    </row>
    <row r="61" spans="1:4" ht="26.5" x14ac:dyDescent="0.35">
      <c r="A61" s="41"/>
      <c r="B61" s="48" t="s">
        <v>76</v>
      </c>
      <c r="C61" s="10" t="s">
        <v>137</v>
      </c>
      <c r="D61" s="6"/>
    </row>
    <row r="62" spans="1:4" x14ac:dyDescent="0.35">
      <c r="A62" s="42"/>
      <c r="B62" s="11" t="s">
        <v>79</v>
      </c>
      <c r="C62" s="10" t="s">
        <v>81</v>
      </c>
      <c r="D62" s="6"/>
    </row>
    <row r="63" spans="1:4" x14ac:dyDescent="0.35">
      <c r="A63" s="42"/>
      <c r="B63" s="11"/>
      <c r="C63" s="10"/>
    </row>
    <row r="64" spans="1:4" x14ac:dyDescent="0.35">
      <c r="A64" s="40" t="s">
        <v>45</v>
      </c>
      <c r="B64" s="11" t="s">
        <v>77</v>
      </c>
      <c r="C64" s="10" t="s">
        <v>78</v>
      </c>
    </row>
    <row r="65" spans="1:4" x14ac:dyDescent="0.35">
      <c r="A65" s="42"/>
      <c r="B65" s="11" t="s">
        <v>69</v>
      </c>
      <c r="C65" s="10" t="s">
        <v>70</v>
      </c>
    </row>
    <row r="66" spans="1:4" x14ac:dyDescent="0.35">
      <c r="A66" s="42"/>
      <c r="B66" s="42"/>
      <c r="C66" s="42"/>
    </row>
    <row r="67" spans="1:4" x14ac:dyDescent="0.35">
      <c r="A67" s="40" t="s">
        <v>46</v>
      </c>
      <c r="B67" s="11" t="s">
        <v>120</v>
      </c>
      <c r="C67" s="45" t="s">
        <v>220</v>
      </c>
      <c r="D67" s="6"/>
    </row>
    <row r="68" spans="1:4" x14ac:dyDescent="0.35">
      <c r="A68" s="9"/>
      <c r="B68" s="11" t="s">
        <v>64</v>
      </c>
      <c r="C68" s="45" t="s">
        <v>119</v>
      </c>
    </row>
    <row r="69" spans="1:4" x14ac:dyDescent="0.35">
      <c r="A69" s="9"/>
      <c r="B69" s="11"/>
      <c r="C69" s="45"/>
    </row>
    <row r="70" spans="1:4" x14ac:dyDescent="0.35">
      <c r="A70" s="40" t="s">
        <v>71</v>
      </c>
      <c r="B70" s="11" t="s">
        <v>72</v>
      </c>
      <c r="C70" s="10" t="s">
        <v>116</v>
      </c>
    </row>
    <row r="71" spans="1:4" x14ac:dyDescent="0.35">
      <c r="A71" s="9"/>
      <c r="B71" s="9"/>
      <c r="C71" s="9"/>
    </row>
    <row r="72" spans="1:4" x14ac:dyDescent="0.35">
      <c r="B72" s="45"/>
      <c r="C72" s="45"/>
    </row>
  </sheetData>
  <hyperlinks>
    <hyperlink ref="A3" location="Contents!A1" display="Back to Contents" xr:uid="{10E77B8A-E896-44B5-BF5B-B398BA8CAADE}"/>
  </hyperlinks>
  <pageMargins left="0.19685039370078741" right="0.19685039370078741" top="0.19685039370078741" bottom="0.19685039370078741" header="0.31496062992125984" footer="0.31496062992125984"/>
  <pageSetup paperSize="9" scale="50" fitToHeight="0" orientation="landscape"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AE990-1886-4CDB-9EA9-10AB32DC990D}">
  <sheetPr>
    <tabColor theme="4" tint="-0.249977111117893"/>
    <pageSetUpPr fitToPage="1"/>
  </sheetPr>
  <dimension ref="A1:E117"/>
  <sheetViews>
    <sheetView workbookViewId="0">
      <selection activeCell="B99" sqref="B99"/>
    </sheetView>
  </sheetViews>
  <sheetFormatPr defaultColWidth="9.1796875" defaultRowHeight="14.5" x14ac:dyDescent="0.35"/>
  <cols>
    <col min="2" max="2" width="162.08984375" customWidth="1"/>
    <col min="3" max="3" width="20.1796875" customWidth="1"/>
    <col min="4" max="4" width="20" customWidth="1"/>
    <col min="5" max="5" width="24.7265625" customWidth="1"/>
    <col min="6" max="6" width="25.54296875" customWidth="1"/>
    <col min="7" max="7" width="22.7265625" bestFit="1" customWidth="1"/>
    <col min="8" max="8" width="15.453125" bestFit="1" customWidth="1"/>
    <col min="9" max="9" width="35.7265625" bestFit="1" customWidth="1"/>
    <col min="10" max="19" width="9.26953125" customWidth="1"/>
    <col min="20" max="20" width="11.453125" customWidth="1"/>
    <col min="21" max="24" width="12.1796875" customWidth="1"/>
    <col min="25" max="25" width="15.453125" bestFit="1" customWidth="1"/>
  </cols>
  <sheetData>
    <row r="1" spans="1:2" ht="18.5" x14ac:dyDescent="0.45">
      <c r="A1" s="7" t="s">
        <v>11</v>
      </c>
      <c r="B1" s="7"/>
    </row>
    <row r="2" spans="1:2" x14ac:dyDescent="0.35">
      <c r="A2" s="2" t="s">
        <v>169</v>
      </c>
      <c r="B2" s="89"/>
    </row>
    <row r="3" spans="1:2" x14ac:dyDescent="0.35">
      <c r="A3" s="380" t="s">
        <v>30</v>
      </c>
      <c r="B3" s="89"/>
    </row>
    <row r="4" spans="1:2" x14ac:dyDescent="0.35">
      <c r="A4" s="38"/>
      <c r="B4" s="89"/>
    </row>
    <row r="5" spans="1:2" x14ac:dyDescent="0.35">
      <c r="A5" s="38"/>
      <c r="B5" s="292"/>
    </row>
    <row r="6" spans="1:2" x14ac:dyDescent="0.35">
      <c r="A6" s="2" t="s">
        <v>234</v>
      </c>
      <c r="B6" s="2"/>
    </row>
    <row r="7" spans="1:2" x14ac:dyDescent="0.35">
      <c r="A7" s="2"/>
      <c r="B7" s="2" t="s">
        <v>235</v>
      </c>
    </row>
    <row r="8" spans="1:2" x14ac:dyDescent="0.35">
      <c r="A8" s="2"/>
      <c r="B8" s="2"/>
    </row>
    <row r="9" spans="1:2" x14ac:dyDescent="0.35">
      <c r="A9" s="2" t="s">
        <v>388</v>
      </c>
      <c r="B9" s="2"/>
    </row>
    <row r="10" spans="1:2" x14ac:dyDescent="0.35">
      <c r="A10" s="2"/>
      <c r="B10" s="2" t="s">
        <v>389</v>
      </c>
    </row>
    <row r="11" spans="1:2" x14ac:dyDescent="0.35">
      <c r="A11" s="2"/>
      <c r="B11" s="90" t="s">
        <v>342</v>
      </c>
    </row>
    <row r="12" spans="1:2" x14ac:dyDescent="0.35">
      <c r="A12" s="2"/>
      <c r="B12" s="186"/>
    </row>
    <row r="13" spans="1:2" x14ac:dyDescent="0.35">
      <c r="A13" s="2" t="s">
        <v>379</v>
      </c>
      <c r="B13" s="2"/>
    </row>
    <row r="14" spans="1:2" x14ac:dyDescent="0.35">
      <c r="A14" s="2"/>
      <c r="B14" s="2" t="s">
        <v>626</v>
      </c>
    </row>
    <row r="15" spans="1:2" x14ac:dyDescent="0.35">
      <c r="A15" s="2"/>
      <c r="B15" s="90" t="s">
        <v>229</v>
      </c>
    </row>
    <row r="16" spans="1:2" x14ac:dyDescent="0.35">
      <c r="A16" s="2"/>
      <c r="B16" s="2"/>
    </row>
    <row r="17" spans="1:4" x14ac:dyDescent="0.35">
      <c r="A17" s="2" t="s">
        <v>380</v>
      </c>
      <c r="B17" s="2"/>
    </row>
    <row r="18" spans="1:4" x14ac:dyDescent="0.35">
      <c r="A18" s="2"/>
      <c r="B18" s="2" t="s">
        <v>192</v>
      </c>
    </row>
    <row r="19" spans="1:4" x14ac:dyDescent="0.35">
      <c r="A19" s="2"/>
      <c r="B19" s="90" t="s">
        <v>188</v>
      </c>
      <c r="D19" s="110"/>
    </row>
    <row r="20" spans="1:4" x14ac:dyDescent="0.35">
      <c r="A20" s="2"/>
      <c r="B20" s="90"/>
      <c r="D20" s="110"/>
    </row>
    <row r="21" spans="1:4" x14ac:dyDescent="0.35">
      <c r="A21" s="2" t="s">
        <v>390</v>
      </c>
      <c r="B21" s="90"/>
      <c r="C21" s="89"/>
      <c r="D21" s="110"/>
    </row>
    <row r="22" spans="1:4" x14ac:dyDescent="0.35">
      <c r="A22" s="2"/>
      <c r="B22" s="2" t="s">
        <v>392</v>
      </c>
      <c r="D22" s="110"/>
    </row>
    <row r="23" spans="1:4" x14ac:dyDescent="0.35">
      <c r="A23" s="2"/>
      <c r="B23" s="90" t="s">
        <v>391</v>
      </c>
      <c r="D23" s="110"/>
    </row>
    <row r="24" spans="1:4" x14ac:dyDescent="0.35">
      <c r="A24" s="2"/>
      <c r="B24" s="90"/>
      <c r="D24" s="110"/>
    </row>
    <row r="25" spans="1:4" ht="15" x14ac:dyDescent="0.4">
      <c r="A25" s="2" t="s">
        <v>370</v>
      </c>
      <c r="B25" s="90"/>
      <c r="D25" s="110"/>
    </row>
    <row r="26" spans="1:4" x14ac:dyDescent="0.35">
      <c r="A26" s="2"/>
      <c r="B26" s="2" t="s">
        <v>237</v>
      </c>
      <c r="D26" s="110"/>
    </row>
    <row r="27" spans="1:4" x14ac:dyDescent="0.35">
      <c r="A27" s="2"/>
      <c r="B27" s="90" t="s">
        <v>236</v>
      </c>
      <c r="D27" s="110"/>
    </row>
    <row r="28" spans="1:4" x14ac:dyDescent="0.35">
      <c r="A28" s="2"/>
      <c r="B28" s="90"/>
      <c r="D28" s="110"/>
    </row>
    <row r="29" spans="1:4" x14ac:dyDescent="0.35">
      <c r="A29" s="2" t="s">
        <v>397</v>
      </c>
      <c r="B29" s="90"/>
      <c r="D29" s="110"/>
    </row>
    <row r="30" spans="1:4" x14ac:dyDescent="0.35">
      <c r="A30" s="2"/>
      <c r="B30" s="2" t="s">
        <v>396</v>
      </c>
      <c r="D30" s="110"/>
    </row>
    <row r="31" spans="1:4" x14ac:dyDescent="0.35">
      <c r="A31" s="2"/>
      <c r="B31" s="90" t="s">
        <v>395</v>
      </c>
      <c r="D31" s="110"/>
    </row>
    <row r="32" spans="1:4" x14ac:dyDescent="0.35">
      <c r="A32" s="2"/>
      <c r="B32" s="2"/>
      <c r="D32" s="110"/>
    </row>
    <row r="33" spans="1:4" ht="15" x14ac:dyDescent="0.4">
      <c r="A33" s="132" t="s">
        <v>371</v>
      </c>
      <c r="B33" s="2"/>
      <c r="D33" s="111"/>
    </row>
    <row r="34" spans="1:4" x14ac:dyDescent="0.35">
      <c r="A34" s="2"/>
      <c r="B34" s="2" t="s">
        <v>239</v>
      </c>
      <c r="D34" s="111"/>
    </row>
    <row r="35" spans="1:4" x14ac:dyDescent="0.35">
      <c r="A35" s="2"/>
      <c r="B35" s="2" t="s">
        <v>625</v>
      </c>
      <c r="D35" s="111"/>
    </row>
    <row r="36" spans="1:4" x14ac:dyDescent="0.35">
      <c r="A36" s="2"/>
      <c r="B36" s="90" t="s">
        <v>238</v>
      </c>
      <c r="D36" s="111"/>
    </row>
    <row r="37" spans="1:4" x14ac:dyDescent="0.35">
      <c r="A37" s="2"/>
      <c r="D37" s="111"/>
    </row>
    <row r="38" spans="1:4" x14ac:dyDescent="0.35">
      <c r="A38" s="2" t="s">
        <v>381</v>
      </c>
      <c r="B38" s="2"/>
    </row>
    <row r="39" spans="1:4" x14ac:dyDescent="0.35">
      <c r="A39" s="2"/>
      <c r="B39" s="2" t="s">
        <v>193</v>
      </c>
    </row>
    <row r="40" spans="1:4" x14ac:dyDescent="0.35">
      <c r="A40" s="2"/>
      <c r="B40" s="90" t="s">
        <v>189</v>
      </c>
    </row>
    <row r="41" spans="1:4" x14ac:dyDescent="0.35">
      <c r="A41" s="2"/>
      <c r="B41" s="90"/>
    </row>
    <row r="42" spans="1:4" x14ac:dyDescent="0.35">
      <c r="A42" s="151" t="s">
        <v>546</v>
      </c>
      <c r="B42" s="296"/>
    </row>
    <row r="43" spans="1:4" x14ac:dyDescent="0.35">
      <c r="A43" s="151"/>
      <c r="B43" s="151" t="s">
        <v>547</v>
      </c>
    </row>
    <row r="44" spans="1:4" x14ac:dyDescent="0.35">
      <c r="A44" s="2"/>
      <c r="B44" s="90" t="s">
        <v>240</v>
      </c>
    </row>
    <row r="45" spans="1:4" x14ac:dyDescent="0.35">
      <c r="A45" s="2"/>
      <c r="B45" s="6"/>
      <c r="C45" s="133"/>
    </row>
    <row r="46" spans="1:4" x14ac:dyDescent="0.35">
      <c r="A46" s="2" t="s">
        <v>382</v>
      </c>
      <c r="B46" s="90"/>
    </row>
    <row r="47" spans="1:4" x14ac:dyDescent="0.35">
      <c r="A47" s="2"/>
      <c r="B47" s="2" t="s">
        <v>194</v>
      </c>
    </row>
    <row r="48" spans="1:4" x14ac:dyDescent="0.35">
      <c r="A48" s="2"/>
      <c r="B48" s="90" t="s">
        <v>190</v>
      </c>
    </row>
    <row r="49" spans="1:2" x14ac:dyDescent="0.35">
      <c r="A49" s="2"/>
      <c r="B49" s="90"/>
    </row>
    <row r="50" spans="1:2" x14ac:dyDescent="0.35">
      <c r="A50" s="11" t="s">
        <v>575</v>
      </c>
      <c r="B50" s="90"/>
    </row>
    <row r="51" spans="1:2" x14ac:dyDescent="0.35">
      <c r="A51" s="2"/>
      <c r="B51" s="2" t="s">
        <v>624</v>
      </c>
    </row>
    <row r="52" spans="1:2" x14ac:dyDescent="0.35">
      <c r="A52" s="2"/>
      <c r="B52" s="90" t="s">
        <v>576</v>
      </c>
    </row>
    <row r="53" spans="1:2" x14ac:dyDescent="0.35">
      <c r="A53" s="2"/>
      <c r="B53" s="90"/>
    </row>
    <row r="54" spans="1:2" x14ac:dyDescent="0.35">
      <c r="A54" s="2" t="s">
        <v>383</v>
      </c>
      <c r="B54" s="90"/>
    </row>
    <row r="55" spans="1:2" x14ac:dyDescent="0.35">
      <c r="A55" s="2"/>
      <c r="B55" s="2" t="s">
        <v>195</v>
      </c>
    </row>
    <row r="56" spans="1:2" x14ac:dyDescent="0.35">
      <c r="A56" s="2"/>
      <c r="B56" s="2" t="s">
        <v>623</v>
      </c>
    </row>
    <row r="57" spans="1:2" x14ac:dyDescent="0.35">
      <c r="A57" s="2"/>
      <c r="B57" s="92" t="s">
        <v>12</v>
      </c>
    </row>
    <row r="58" spans="1:2" x14ac:dyDescent="0.35">
      <c r="A58" s="2"/>
      <c r="B58" s="92"/>
    </row>
    <row r="59" spans="1:2" x14ac:dyDescent="0.35">
      <c r="A59" s="151" t="s">
        <v>890</v>
      </c>
      <c r="B59" s="297"/>
    </row>
    <row r="60" spans="1:2" x14ac:dyDescent="0.35">
      <c r="A60" s="151"/>
      <c r="B60" s="151" t="s">
        <v>548</v>
      </c>
    </row>
    <row r="61" spans="1:2" x14ac:dyDescent="0.35">
      <c r="A61" s="2"/>
      <c r="B61" s="92" t="s">
        <v>266</v>
      </c>
    </row>
    <row r="62" spans="1:2" x14ac:dyDescent="0.35">
      <c r="A62" s="2"/>
      <c r="B62" s="92"/>
    </row>
    <row r="63" spans="1:2" x14ac:dyDescent="0.35">
      <c r="A63" s="2" t="s">
        <v>889</v>
      </c>
      <c r="B63" s="92"/>
    </row>
    <row r="64" spans="1:2" x14ac:dyDescent="0.35">
      <c r="A64" s="2"/>
      <c r="B64" s="2" t="s">
        <v>888</v>
      </c>
    </row>
    <row r="65" spans="1:3" x14ac:dyDescent="0.35">
      <c r="A65" s="2"/>
      <c r="B65" s="92" t="s">
        <v>891</v>
      </c>
    </row>
    <row r="66" spans="1:3" x14ac:dyDescent="0.35">
      <c r="A66" s="2"/>
      <c r="B66" s="92"/>
    </row>
    <row r="67" spans="1:3" x14ac:dyDescent="0.35">
      <c r="A67" s="2" t="s">
        <v>384</v>
      </c>
      <c r="B67" s="2"/>
      <c r="C67" s="112"/>
    </row>
    <row r="68" spans="1:3" x14ac:dyDescent="0.35">
      <c r="A68" s="2"/>
      <c r="B68" s="2" t="s">
        <v>196</v>
      </c>
      <c r="C68" s="112"/>
    </row>
    <row r="69" spans="1:3" x14ac:dyDescent="0.35">
      <c r="A69" s="2"/>
      <c r="B69" s="90" t="s">
        <v>191</v>
      </c>
    </row>
    <row r="70" spans="1:3" x14ac:dyDescent="0.35">
      <c r="A70" s="2"/>
      <c r="B70" s="90"/>
    </row>
    <row r="71" spans="1:3" x14ac:dyDescent="0.35">
      <c r="A71" s="2" t="s">
        <v>353</v>
      </c>
      <c r="B71" s="90"/>
    </row>
    <row r="72" spans="1:3" x14ac:dyDescent="0.35">
      <c r="A72" s="2"/>
      <c r="B72" s="90" t="s">
        <v>337</v>
      </c>
    </row>
    <row r="73" spans="1:3" x14ac:dyDescent="0.35">
      <c r="A73" s="2"/>
      <c r="B73" s="90"/>
    </row>
    <row r="74" spans="1:3" x14ac:dyDescent="0.35">
      <c r="A74" s="151" t="s">
        <v>549</v>
      </c>
      <c r="B74" s="296"/>
    </row>
    <row r="75" spans="1:3" x14ac:dyDescent="0.35">
      <c r="A75" s="151"/>
      <c r="B75" s="151" t="s">
        <v>262</v>
      </c>
    </row>
    <row r="76" spans="1:3" x14ac:dyDescent="0.35">
      <c r="A76" s="2"/>
      <c r="B76" s="90" t="s">
        <v>232</v>
      </c>
    </row>
    <row r="77" spans="1:3" x14ac:dyDescent="0.35">
      <c r="A77" s="2"/>
    </row>
    <row r="78" spans="1:3" x14ac:dyDescent="0.35">
      <c r="A78" s="2" t="s">
        <v>823</v>
      </c>
    </row>
    <row r="79" spans="1:3" x14ac:dyDescent="0.35">
      <c r="A79" s="2"/>
      <c r="B79" s="151" t="s">
        <v>824</v>
      </c>
    </row>
    <row r="80" spans="1:3" x14ac:dyDescent="0.35">
      <c r="A80" s="2"/>
      <c r="B80" s="90" t="s">
        <v>726</v>
      </c>
    </row>
    <row r="81" spans="1:4" x14ac:dyDescent="0.35">
      <c r="A81" s="2"/>
    </row>
    <row r="82" spans="1:4" x14ac:dyDescent="0.35">
      <c r="A82" s="2" t="s">
        <v>385</v>
      </c>
      <c r="B82" s="90"/>
    </row>
    <row r="83" spans="1:4" x14ac:dyDescent="0.35">
      <c r="A83" s="91"/>
      <c r="B83" s="2" t="s">
        <v>265</v>
      </c>
      <c r="C83" s="109"/>
      <c r="D83" s="112"/>
    </row>
    <row r="84" spans="1:4" x14ac:dyDescent="0.35">
      <c r="A84" s="91"/>
      <c r="B84" s="92" t="s">
        <v>233</v>
      </c>
      <c r="C84" s="109"/>
      <c r="D84" s="112"/>
    </row>
    <row r="85" spans="1:4" x14ac:dyDescent="0.35">
      <c r="A85" s="91"/>
      <c r="B85" s="92"/>
      <c r="C85" s="109"/>
      <c r="D85" s="112"/>
    </row>
    <row r="86" spans="1:4" x14ac:dyDescent="0.35">
      <c r="A86" s="2" t="s">
        <v>447</v>
      </c>
      <c r="B86" s="92"/>
      <c r="C86" s="2"/>
      <c r="D86" s="112"/>
    </row>
    <row r="87" spans="1:4" x14ac:dyDescent="0.35">
      <c r="A87" s="2"/>
      <c r="B87" s="2" t="s">
        <v>448</v>
      </c>
      <c r="C87" s="109"/>
      <c r="D87" s="112"/>
    </row>
    <row r="88" spans="1:4" x14ac:dyDescent="0.35">
      <c r="A88" s="2"/>
      <c r="B88" s="92" t="s">
        <v>449</v>
      </c>
      <c r="C88" s="109"/>
      <c r="D88" s="112"/>
    </row>
    <row r="89" spans="1:4" x14ac:dyDescent="0.35">
      <c r="A89" s="91"/>
      <c r="B89" s="92"/>
      <c r="C89" s="109"/>
      <c r="D89" s="112"/>
    </row>
    <row r="90" spans="1:4" x14ac:dyDescent="0.35">
      <c r="A90" s="2" t="s">
        <v>900</v>
      </c>
      <c r="B90" s="92"/>
      <c r="C90" s="109"/>
      <c r="D90" s="112"/>
    </row>
    <row r="91" spans="1:4" x14ac:dyDescent="0.35">
      <c r="A91" s="2"/>
      <c r="B91" s="2" t="s">
        <v>901</v>
      </c>
      <c r="C91" s="109"/>
      <c r="D91" s="112"/>
    </row>
    <row r="92" spans="1:4" x14ac:dyDescent="0.35">
      <c r="A92" s="2"/>
      <c r="B92" s="92" t="s">
        <v>902</v>
      </c>
      <c r="C92" s="109"/>
      <c r="D92" s="112"/>
    </row>
    <row r="93" spans="1:4" x14ac:dyDescent="0.35">
      <c r="A93" s="2"/>
      <c r="B93" s="92"/>
      <c r="C93" s="109"/>
      <c r="D93" s="112"/>
    </row>
    <row r="94" spans="1:4" x14ac:dyDescent="0.35">
      <c r="A94" s="2" t="s">
        <v>573</v>
      </c>
      <c r="B94" s="92"/>
      <c r="C94" s="109"/>
      <c r="D94" s="112"/>
    </row>
    <row r="95" spans="1:4" x14ac:dyDescent="0.35">
      <c r="A95" s="2"/>
      <c r="B95" s="2" t="s">
        <v>574</v>
      </c>
      <c r="C95" s="109"/>
      <c r="D95" s="112"/>
    </row>
    <row r="96" spans="1:4" x14ac:dyDescent="0.35">
      <c r="A96" s="91"/>
      <c r="B96" s="92" t="s">
        <v>572</v>
      </c>
      <c r="C96" s="109"/>
      <c r="D96" s="112"/>
    </row>
    <row r="97" spans="1:4" x14ac:dyDescent="0.35">
      <c r="A97" s="91"/>
      <c r="B97" s="92"/>
      <c r="C97" s="109"/>
      <c r="D97" s="112"/>
    </row>
    <row r="98" spans="1:4" x14ac:dyDescent="0.35">
      <c r="A98" s="2" t="s">
        <v>627</v>
      </c>
      <c r="B98" s="92"/>
      <c r="C98" s="109"/>
      <c r="D98" s="112"/>
    </row>
    <row r="99" spans="1:4" x14ac:dyDescent="0.35">
      <c r="A99" s="2"/>
      <c r="B99" s="90" t="s">
        <v>628</v>
      </c>
      <c r="C99" s="109"/>
      <c r="D99" s="112"/>
    </row>
    <row r="100" spans="1:4" x14ac:dyDescent="0.35">
      <c r="A100" s="2"/>
      <c r="B100" s="92"/>
      <c r="C100" s="109"/>
      <c r="D100" s="112"/>
    </row>
    <row r="101" spans="1:4" ht="16.5" customHeight="1" x14ac:dyDescent="0.35">
      <c r="A101" s="2" t="s">
        <v>386</v>
      </c>
      <c r="B101" s="2"/>
    </row>
    <row r="102" spans="1:4" ht="16.5" customHeight="1" x14ac:dyDescent="0.35">
      <c r="A102" s="2"/>
      <c r="B102" s="2" t="s">
        <v>263</v>
      </c>
    </row>
    <row r="103" spans="1:4" ht="16.5" customHeight="1" x14ac:dyDescent="0.35">
      <c r="A103" s="2"/>
      <c r="B103" s="90" t="s">
        <v>230</v>
      </c>
    </row>
    <row r="104" spans="1:4" ht="14.5" customHeight="1" x14ac:dyDescent="0.35">
      <c r="A104" s="2"/>
      <c r="B104" s="90"/>
    </row>
    <row r="105" spans="1:4" ht="16.5" customHeight="1" x14ac:dyDescent="0.35">
      <c r="A105" s="2" t="s">
        <v>571</v>
      </c>
      <c r="B105" s="90"/>
    </row>
    <row r="106" spans="1:4" ht="16.5" customHeight="1" x14ac:dyDescent="0.35">
      <c r="A106" s="2"/>
      <c r="B106" s="2" t="s">
        <v>570</v>
      </c>
    </row>
    <row r="107" spans="1:4" ht="16.5" customHeight="1" x14ac:dyDescent="0.35">
      <c r="A107" s="2"/>
      <c r="B107" s="90" t="s">
        <v>569</v>
      </c>
    </row>
    <row r="108" spans="1:4" ht="14.5" customHeight="1" x14ac:dyDescent="0.35">
      <c r="A108" s="2"/>
      <c r="B108" s="90"/>
    </row>
    <row r="109" spans="1:4" ht="16.5" customHeight="1" x14ac:dyDescent="0.35">
      <c r="A109" s="2" t="s">
        <v>387</v>
      </c>
      <c r="B109" s="2"/>
    </row>
    <row r="110" spans="1:4" ht="14.5" customHeight="1" x14ac:dyDescent="0.35">
      <c r="A110" s="3"/>
      <c r="B110" s="2" t="s">
        <v>264</v>
      </c>
      <c r="C110" s="2"/>
    </row>
    <row r="111" spans="1:4" ht="16.5" customHeight="1" x14ac:dyDescent="0.35">
      <c r="A111" s="2"/>
      <c r="B111" s="90" t="s">
        <v>231</v>
      </c>
      <c r="C111" s="2"/>
    </row>
    <row r="112" spans="1:4" x14ac:dyDescent="0.35">
      <c r="A112" s="3"/>
      <c r="B112" s="2"/>
    </row>
    <row r="113" spans="1:5" x14ac:dyDescent="0.35">
      <c r="A113" s="3"/>
      <c r="B113" s="2"/>
    </row>
    <row r="114" spans="1:5" x14ac:dyDescent="0.35">
      <c r="E114" s="310"/>
    </row>
    <row r="115" spans="1:5" x14ac:dyDescent="0.35">
      <c r="B115" s="311"/>
      <c r="C115" s="312"/>
      <c r="D115" s="311"/>
    </row>
    <row r="116" spans="1:5" x14ac:dyDescent="0.35">
      <c r="A116" s="91"/>
    </row>
    <row r="117" spans="1:5" x14ac:dyDescent="0.35">
      <c r="A117" s="9"/>
      <c r="B117" s="9"/>
    </row>
  </sheetData>
  <hyperlinks>
    <hyperlink ref="A3" location="Contents!A1" display="Back to Contents" xr:uid="{EF5DD9DE-0FA6-48FC-A121-36E0733DF42B}"/>
    <hyperlink ref="B40" r:id="rId1" xr:uid="{54E98C76-7D35-4C63-B10C-C5724252C77D}"/>
    <hyperlink ref="B19" r:id="rId2" xr:uid="{5921C5F2-99D9-4EE5-B7EF-6300D291150E}"/>
    <hyperlink ref="B57" r:id="rId3" xr:uid="{695462FD-81DA-4885-B922-BFCB62C7231E}"/>
    <hyperlink ref="B15" r:id="rId4" xr:uid="{0DA15CE6-0A96-4082-969A-9A0DD8FEA532}"/>
    <hyperlink ref="B27" r:id="rId5" xr:uid="{A4303A16-31B9-4826-84BF-A57269286511}"/>
    <hyperlink ref="B36" r:id="rId6" xr:uid="{E9B9FE45-A95B-4CCE-A77B-43B649FC9B02}"/>
    <hyperlink ref="B76" r:id="rId7" xr:uid="{306B9629-84D3-4612-8AAF-6C43E97E1CD7}"/>
    <hyperlink ref="B103" r:id="rId8" tooltip="Persistent link using digital object identifier" xr:uid="{5EBD37E1-315D-41DA-9E2C-4C113B4298FF}"/>
    <hyperlink ref="B111" r:id="rId9" xr:uid="{15544BC3-E10D-4DFB-A415-12354F4D7A5A}"/>
    <hyperlink ref="B84" r:id="rId10" xr:uid="{FF7B3CBE-E7E4-4133-A645-1362969E4814}"/>
    <hyperlink ref="B11" r:id="rId11" xr:uid="{D6243582-A276-49F9-8D58-ADD0C27F8779}"/>
    <hyperlink ref="B31" r:id="rId12" xr:uid="{CC93DABC-B752-46C3-82FC-510BB19C2849}"/>
    <hyperlink ref="B99" r:id="rId13" xr:uid="{D172E280-6904-48B5-BA24-4D179C03BFB8}"/>
    <hyperlink ref="B107" r:id="rId14" xr:uid="{806C73B8-F8F7-45BA-AD9E-D90A11B50C03}"/>
    <hyperlink ref="B65" r:id="rId15" xr:uid="{D0E2F4ED-6842-45C6-BF06-BF322E2111B8}"/>
  </hyperlinks>
  <pageMargins left="0.15748031496062992" right="0.15748031496062992" top="0.35433070866141736" bottom="0.35433070866141736" header="0.31496062992125984" footer="0.31496062992125984"/>
  <pageSetup paperSize="9" scale="62" orientation="portrait" horizontalDpi="0" verticalDpi="0"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15AF1-53BC-4961-BEA8-2DA47DD8B7C5}">
  <sheetPr>
    <tabColor theme="4" tint="-0.249977111117893"/>
  </sheetPr>
  <dimension ref="A1:E51"/>
  <sheetViews>
    <sheetView zoomScaleNormal="100" workbookViewId="0">
      <selection activeCell="B52" sqref="B52"/>
    </sheetView>
  </sheetViews>
  <sheetFormatPr defaultColWidth="9.26953125" defaultRowHeight="14.5" x14ac:dyDescent="0.35"/>
  <cols>
    <col min="1" max="1" width="6.7265625" style="9" customWidth="1"/>
    <col min="2" max="2" width="8.36328125" style="9" customWidth="1"/>
    <col min="3" max="3" width="13.81640625" style="9" customWidth="1"/>
    <col min="4" max="4" width="125.6328125" style="9" customWidth="1"/>
    <col min="5" max="16384" width="9.26953125" style="9"/>
  </cols>
  <sheetData>
    <row r="1" spans="1:4" ht="18.5" x14ac:dyDescent="0.45">
      <c r="A1" s="7" t="s">
        <v>29</v>
      </c>
      <c r="B1" s="8"/>
      <c r="C1" s="8"/>
      <c r="D1" s="8"/>
    </row>
    <row r="2" spans="1:4" x14ac:dyDescent="0.35">
      <c r="A2" s="9" t="s">
        <v>94</v>
      </c>
    </row>
    <row r="3" spans="1:4" x14ac:dyDescent="0.35">
      <c r="A3" s="380" t="s">
        <v>30</v>
      </c>
    </row>
    <row r="4" spans="1:4" x14ac:dyDescent="0.35">
      <c r="A4" s="38"/>
    </row>
    <row r="5" spans="1:4" x14ac:dyDescent="0.35">
      <c r="A5" s="9" t="s">
        <v>608</v>
      </c>
    </row>
    <row r="6" spans="1:4" x14ac:dyDescent="0.35">
      <c r="A6" s="9" t="s">
        <v>609</v>
      </c>
    </row>
    <row r="8" spans="1:4" ht="15.5" x14ac:dyDescent="0.35">
      <c r="A8" s="381" t="s">
        <v>48</v>
      </c>
      <c r="B8" s="382"/>
    </row>
    <row r="9" spans="1:4" x14ac:dyDescent="0.35">
      <c r="B9" s="9" t="s">
        <v>52</v>
      </c>
      <c r="C9" s="383"/>
    </row>
    <row r="10" spans="1:4" x14ac:dyDescent="0.35">
      <c r="C10" s="383"/>
    </row>
    <row r="11" spans="1:4" x14ac:dyDescent="0.35">
      <c r="C11" s="9" t="s">
        <v>14</v>
      </c>
    </row>
    <row r="12" spans="1:4" x14ac:dyDescent="0.35">
      <c r="C12" s="9" t="s">
        <v>15</v>
      </c>
    </row>
    <row r="13" spans="1:4" x14ac:dyDescent="0.35">
      <c r="C13" s="9" t="s">
        <v>58</v>
      </c>
    </row>
    <row r="14" spans="1:4" x14ac:dyDescent="0.35">
      <c r="C14" s="9" t="s">
        <v>21</v>
      </c>
    </row>
    <row r="15" spans="1:4" x14ac:dyDescent="0.35">
      <c r="C15" s="9" t="s">
        <v>89</v>
      </c>
    </row>
    <row r="16" spans="1:4" x14ac:dyDescent="0.35">
      <c r="C16" s="9" t="s">
        <v>90</v>
      </c>
    </row>
    <row r="17" spans="1:5" x14ac:dyDescent="0.35">
      <c r="C17" s="9" t="s">
        <v>16</v>
      </c>
      <c r="E17" s="383"/>
    </row>
    <row r="18" spans="1:5" x14ac:dyDescent="0.35">
      <c r="C18" s="9" t="s">
        <v>17</v>
      </c>
    </row>
    <row r="20" spans="1:5" x14ac:dyDescent="0.35">
      <c r="B20" s="384"/>
    </row>
    <row r="21" spans="1:5" ht="15.5" x14ac:dyDescent="0.35">
      <c r="A21" s="381" t="s">
        <v>50</v>
      </c>
      <c r="B21" s="382"/>
      <c r="C21" s="383"/>
    </row>
    <row r="22" spans="1:5" x14ac:dyDescent="0.35">
      <c r="B22" s="9" t="s">
        <v>57</v>
      </c>
    </row>
    <row r="24" spans="1:5" ht="16.5" x14ac:dyDescent="0.45">
      <c r="C24" s="9" t="s">
        <v>671</v>
      </c>
      <c r="D24" s="9" t="s">
        <v>31</v>
      </c>
    </row>
    <row r="25" spans="1:5" ht="16.5" x14ac:dyDescent="0.45">
      <c r="C25" s="9" t="s">
        <v>672</v>
      </c>
      <c r="D25" s="9" t="s">
        <v>49</v>
      </c>
    </row>
    <row r="27" spans="1:5" ht="15.5" x14ac:dyDescent="0.35">
      <c r="A27" s="381" t="s">
        <v>51</v>
      </c>
      <c r="B27" s="382"/>
      <c r="C27" s="383"/>
    </row>
    <row r="28" spans="1:5" x14ac:dyDescent="0.35">
      <c r="B28" s="9" t="s">
        <v>53</v>
      </c>
    </row>
    <row r="30" spans="1:5" ht="15.5" x14ac:dyDescent="0.35">
      <c r="B30" s="381" t="s">
        <v>54</v>
      </c>
    </row>
    <row r="31" spans="1:5" ht="16.5" x14ac:dyDescent="0.45">
      <c r="C31" s="9" t="s">
        <v>673</v>
      </c>
    </row>
    <row r="32" spans="1:5" ht="16.5" x14ac:dyDescent="0.45">
      <c r="C32" s="9" t="s">
        <v>674</v>
      </c>
    </row>
    <row r="33" spans="1:3" x14ac:dyDescent="0.35">
      <c r="C33" s="383"/>
    </row>
    <row r="34" spans="1:3" ht="15.5" x14ac:dyDescent="0.35">
      <c r="B34" s="381" t="s">
        <v>55</v>
      </c>
    </row>
    <row r="35" spans="1:3" ht="16.5" x14ac:dyDescent="0.45">
      <c r="C35" s="9" t="s">
        <v>675</v>
      </c>
    </row>
    <row r="36" spans="1:3" ht="16.5" x14ac:dyDescent="0.45">
      <c r="C36" s="9" t="s">
        <v>676</v>
      </c>
    </row>
    <row r="37" spans="1:3" ht="16.5" x14ac:dyDescent="0.45">
      <c r="C37" s="385" t="s">
        <v>677</v>
      </c>
    </row>
    <row r="38" spans="1:3" ht="16.5" x14ac:dyDescent="0.45">
      <c r="C38" s="9" t="s">
        <v>678</v>
      </c>
    </row>
    <row r="40" spans="1:3" ht="15.5" x14ac:dyDescent="0.35">
      <c r="A40" s="381" t="s">
        <v>595</v>
      </c>
    </row>
    <row r="41" spans="1:3" x14ac:dyDescent="0.35">
      <c r="B41" s="9" t="s">
        <v>679</v>
      </c>
    </row>
    <row r="43" spans="1:3" ht="15.5" x14ac:dyDescent="0.35">
      <c r="A43" s="381" t="s">
        <v>56</v>
      </c>
    </row>
    <row r="44" spans="1:3" x14ac:dyDescent="0.35">
      <c r="B44" s="9" t="s">
        <v>797</v>
      </c>
    </row>
    <row r="45" spans="1:3" x14ac:dyDescent="0.35">
      <c r="B45" s="9" t="s">
        <v>798</v>
      </c>
    </row>
    <row r="47" spans="1:3" ht="15.5" x14ac:dyDescent="0.35">
      <c r="A47" s="381" t="s">
        <v>27</v>
      </c>
    </row>
    <row r="48" spans="1:3" x14ac:dyDescent="0.35">
      <c r="B48" s="382" t="s">
        <v>680</v>
      </c>
    </row>
    <row r="50" spans="1:2" ht="15.5" x14ac:dyDescent="0.35">
      <c r="A50" s="381" t="s">
        <v>348</v>
      </c>
    </row>
    <row r="51" spans="1:2" x14ac:dyDescent="0.35">
      <c r="B51" s="9" t="s">
        <v>911</v>
      </c>
    </row>
  </sheetData>
  <hyperlinks>
    <hyperlink ref="A3" location="Contents!A1" display="Back to Contents" xr:uid="{C519D333-7956-4DF9-B8AA-F3BFCAAC4A70}"/>
  </hyperlink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9C51E-CB0A-4283-AB8F-187205BFB6DC}">
  <sheetPr codeName="Sheet4">
    <tabColor theme="8" tint="0.59999389629810485"/>
  </sheetPr>
  <dimension ref="A1:O54"/>
  <sheetViews>
    <sheetView topLeftCell="A24" zoomScaleNormal="100" workbookViewId="0">
      <selection activeCell="C42" sqref="C42"/>
    </sheetView>
  </sheetViews>
  <sheetFormatPr defaultColWidth="9.1796875" defaultRowHeight="15" customHeight="1" x14ac:dyDescent="0.35"/>
  <cols>
    <col min="1" max="1" width="9.90625" style="388" customWidth="1"/>
    <col min="2" max="2" width="67.08984375" style="388" customWidth="1"/>
    <col min="3" max="4" width="11.453125" style="388" customWidth="1"/>
    <col min="5" max="5" width="13.81640625" style="388" customWidth="1"/>
    <col min="6" max="7" width="11.81640625" style="388" customWidth="1"/>
    <col min="8" max="9" width="11.453125" style="388" customWidth="1"/>
    <col min="10" max="10" width="17" style="388" bestFit="1" customWidth="1"/>
    <col min="11" max="12" width="11.81640625" style="388" customWidth="1"/>
    <col min="13" max="16384" width="9.1796875" style="388"/>
  </cols>
  <sheetData>
    <row r="1" spans="1:12" ht="18.5" x14ac:dyDescent="0.45">
      <c r="A1" s="386" t="s">
        <v>10</v>
      </c>
      <c r="B1" s="387"/>
      <c r="C1" s="387"/>
      <c r="D1" s="387"/>
      <c r="E1" s="387"/>
      <c r="F1" s="387"/>
      <c r="G1" s="387"/>
      <c r="H1" s="387"/>
      <c r="I1" s="387"/>
      <c r="J1" s="387"/>
      <c r="K1" s="387"/>
      <c r="L1" s="387"/>
    </row>
    <row r="2" spans="1:12" ht="14.5" x14ac:dyDescent="0.35">
      <c r="A2" s="388" t="s">
        <v>667</v>
      </c>
    </row>
    <row r="3" spans="1:12" ht="14.5" x14ac:dyDescent="0.35">
      <c r="A3" s="388" t="s">
        <v>651</v>
      </c>
    </row>
    <row r="4" spans="1:12" ht="15" customHeight="1" x14ac:dyDescent="0.35">
      <c r="A4" s="553" t="s">
        <v>700</v>
      </c>
    </row>
    <row r="5" spans="1:12" ht="15" customHeight="1" x14ac:dyDescent="0.35">
      <c r="A5" s="389" t="s">
        <v>30</v>
      </c>
    </row>
    <row r="7" spans="1:12" ht="15" customHeight="1" x14ac:dyDescent="0.35">
      <c r="B7" s="79" t="s">
        <v>9</v>
      </c>
      <c r="C7" s="708" t="str">
        <f>ERFs!C7</f>
        <v>Relative risk factor</v>
      </c>
      <c r="D7" s="709"/>
      <c r="E7" s="709"/>
      <c r="F7" s="709"/>
      <c r="G7" s="710"/>
      <c r="H7" s="711" t="s">
        <v>611</v>
      </c>
      <c r="I7" s="712"/>
      <c r="J7" s="712"/>
      <c r="K7" s="712"/>
      <c r="L7" s="713"/>
    </row>
    <row r="8" spans="1:12" ht="15" customHeight="1" x14ac:dyDescent="0.35">
      <c r="B8" s="12" t="s">
        <v>13</v>
      </c>
      <c r="C8" s="13" t="s">
        <v>3</v>
      </c>
      <c r="D8" s="14" t="s">
        <v>4</v>
      </c>
      <c r="E8" s="390" t="s">
        <v>165</v>
      </c>
      <c r="F8" s="51" t="s">
        <v>22</v>
      </c>
      <c r="G8" s="51" t="s">
        <v>23</v>
      </c>
      <c r="H8" s="13" t="s">
        <v>3</v>
      </c>
      <c r="I8" s="14" t="s">
        <v>4</v>
      </c>
      <c r="J8" s="390" t="s">
        <v>165</v>
      </c>
      <c r="K8" s="51" t="s">
        <v>22</v>
      </c>
      <c r="L8" s="51" t="s">
        <v>23</v>
      </c>
    </row>
    <row r="9" spans="1:12" ht="15" customHeight="1" x14ac:dyDescent="0.4">
      <c r="B9" s="15" t="s">
        <v>145</v>
      </c>
      <c r="C9" s="16"/>
      <c r="D9" s="17"/>
      <c r="E9" s="391"/>
      <c r="F9" s="17"/>
      <c r="G9" s="17"/>
      <c r="H9" s="16"/>
      <c r="I9" s="17"/>
      <c r="J9" s="391"/>
      <c r="K9" s="17"/>
      <c r="L9" s="17"/>
    </row>
    <row r="10" spans="1:12" ht="15" customHeight="1" x14ac:dyDescent="0.35">
      <c r="B10" s="18" t="s">
        <v>5</v>
      </c>
      <c r="C10" s="19"/>
      <c r="D10" s="20"/>
      <c r="F10" s="20"/>
      <c r="G10" s="20"/>
      <c r="H10" s="21"/>
      <c r="I10" s="21"/>
      <c r="J10" s="392"/>
      <c r="K10" s="20"/>
      <c r="L10" s="20"/>
    </row>
    <row r="11" spans="1:12" ht="15" customHeight="1" x14ac:dyDescent="0.4">
      <c r="B11" s="22" t="s">
        <v>148</v>
      </c>
      <c r="C11" s="23">
        <f>ERFs!C11</f>
        <v>1.105</v>
      </c>
      <c r="D11" s="393">
        <v>1.105</v>
      </c>
      <c r="E11" s="66" t="s">
        <v>163</v>
      </c>
      <c r="F11" s="394">
        <f>ERFs!E11</f>
        <v>1.0649999999999999</v>
      </c>
      <c r="G11" s="394">
        <f>ERFs!F11</f>
        <v>1.145</v>
      </c>
      <c r="H11" s="395">
        <f>Costs!C11</f>
        <v>15691757</v>
      </c>
      <c r="I11" s="396">
        <v>15691757</v>
      </c>
      <c r="J11" s="66" t="s">
        <v>157</v>
      </c>
      <c r="K11" s="397">
        <f>Costs!E11</f>
        <v>10168258</v>
      </c>
      <c r="L11" s="397">
        <f>Costs!F11</f>
        <v>21215255</v>
      </c>
    </row>
    <row r="12" spans="1:12" ht="15" customHeight="1" x14ac:dyDescent="0.35">
      <c r="B12" s="25" t="s">
        <v>6</v>
      </c>
      <c r="C12" s="23"/>
      <c r="D12" s="398"/>
      <c r="E12" s="66"/>
      <c r="F12" s="394"/>
      <c r="G12" s="394"/>
      <c r="H12" s="395"/>
      <c r="I12" s="398"/>
      <c r="J12" s="66"/>
      <c r="K12" s="399"/>
      <c r="L12" s="399"/>
    </row>
    <row r="13" spans="1:12" ht="15" customHeight="1" x14ac:dyDescent="0.4">
      <c r="B13" s="22" t="s">
        <v>149</v>
      </c>
      <c r="C13" s="23">
        <f>ERFs!C13</f>
        <v>1.105</v>
      </c>
      <c r="D13" s="393">
        <v>1.105</v>
      </c>
      <c r="E13" s="66" t="s">
        <v>163</v>
      </c>
      <c r="F13" s="394">
        <f>ERFs!E13</f>
        <v>1.0649999999999999</v>
      </c>
      <c r="G13" s="394">
        <f>ERFs!F13</f>
        <v>1.145</v>
      </c>
      <c r="H13" s="395">
        <f>Costs!C13</f>
        <v>914488</v>
      </c>
      <c r="I13" s="396">
        <v>914488</v>
      </c>
      <c r="J13" s="66" t="s">
        <v>158</v>
      </c>
      <c r="K13" s="397">
        <f>Costs!E13</f>
        <v>80016</v>
      </c>
      <c r="L13" s="397">
        <f>Costs!F13</f>
        <v>1236387</v>
      </c>
    </row>
    <row r="14" spans="1:12" ht="15" customHeight="1" x14ac:dyDescent="0.35">
      <c r="B14" s="18" t="s">
        <v>7</v>
      </c>
      <c r="C14" s="23"/>
      <c r="D14" s="400"/>
      <c r="E14" s="66"/>
      <c r="F14" s="55"/>
      <c r="G14" s="55"/>
      <c r="H14" s="395"/>
      <c r="I14" s="400"/>
      <c r="J14" s="66"/>
      <c r="K14" s="399"/>
      <c r="L14" s="399"/>
    </row>
    <row r="15" spans="1:12" ht="15" customHeight="1" x14ac:dyDescent="0.4">
      <c r="B15" s="22" t="s">
        <v>150</v>
      </c>
      <c r="C15" s="23">
        <f>ERFs!C15</f>
        <v>1.115</v>
      </c>
      <c r="D15" s="393">
        <v>1.115</v>
      </c>
      <c r="E15" s="66" t="s">
        <v>163</v>
      </c>
      <c r="F15" s="394">
        <f>ERFs!E15</f>
        <v>1.0840000000000001</v>
      </c>
      <c r="G15" s="394">
        <f>ERFs!F15</f>
        <v>1.1459999999999999</v>
      </c>
      <c r="H15" s="395">
        <f>Costs!C15</f>
        <v>50902</v>
      </c>
      <c r="I15" s="396">
        <v>50902</v>
      </c>
      <c r="J15" s="66" t="s">
        <v>159</v>
      </c>
      <c r="K15" s="397">
        <f>Costs!E15</f>
        <v>15006</v>
      </c>
      <c r="L15" s="397">
        <f>Costs!F15</f>
        <v>657056</v>
      </c>
    </row>
    <row r="16" spans="1:12" ht="14.25" customHeight="1" x14ac:dyDescent="0.4">
      <c r="B16" s="22" t="s">
        <v>151</v>
      </c>
      <c r="C16" s="23">
        <f>ERFs!C16</f>
        <v>1.07</v>
      </c>
      <c r="D16" s="393">
        <v>1.07</v>
      </c>
      <c r="E16" s="66" t="s">
        <v>163</v>
      </c>
      <c r="F16" s="394">
        <f>ERFs!E16</f>
        <v>1.0209999999999999</v>
      </c>
      <c r="G16" s="394">
        <f>ERFs!F16</f>
        <v>1.1120000000000001</v>
      </c>
      <c r="H16" s="401">
        <f>Costs!C16</f>
        <v>44075</v>
      </c>
      <c r="I16" s="396">
        <v>44075</v>
      </c>
      <c r="J16" s="66" t="s">
        <v>159</v>
      </c>
      <c r="K16" s="397">
        <f>Costs!E16</f>
        <v>8178</v>
      </c>
      <c r="L16" s="397">
        <f>Costs!F16</f>
        <v>642446</v>
      </c>
    </row>
    <row r="17" spans="1:15" ht="15" customHeight="1" x14ac:dyDescent="0.4">
      <c r="B17" s="22" t="s">
        <v>92</v>
      </c>
      <c r="C17" s="34">
        <f>ERFs!C17</f>
        <v>0.9</v>
      </c>
      <c r="D17" s="402">
        <v>0.9</v>
      </c>
      <c r="E17" s="67" t="s">
        <v>163</v>
      </c>
      <c r="F17" s="53">
        <f>ERFs!E17</f>
        <v>0.5</v>
      </c>
      <c r="G17" s="53">
        <f>ERFs!F17</f>
        <v>1.7</v>
      </c>
      <c r="H17" s="403">
        <f>Costs!C17</f>
        <v>124</v>
      </c>
      <c r="I17" s="396">
        <v>124</v>
      </c>
      <c r="J17" s="67" t="s">
        <v>160</v>
      </c>
      <c r="K17" s="404">
        <f>Costs!E17</f>
        <v>68</v>
      </c>
      <c r="L17" s="404">
        <f>Costs!F17</f>
        <v>174</v>
      </c>
    </row>
    <row r="18" spans="1:15" ht="15" customHeight="1" x14ac:dyDescent="0.4">
      <c r="B18" s="26" t="s">
        <v>146</v>
      </c>
      <c r="C18" s="23"/>
      <c r="D18" s="405"/>
      <c r="E18" s="68"/>
      <c r="F18" s="406"/>
      <c r="G18" s="406"/>
      <c r="H18" s="407"/>
      <c r="I18" s="405"/>
      <c r="J18" s="65"/>
      <c r="K18" s="408"/>
      <c r="L18" s="408"/>
    </row>
    <row r="19" spans="1:15" ht="15" customHeight="1" x14ac:dyDescent="0.35">
      <c r="A19" s="409"/>
      <c r="B19" s="410" t="s">
        <v>5</v>
      </c>
      <c r="C19" s="23"/>
      <c r="D19" s="411"/>
      <c r="E19" s="66"/>
      <c r="F19" s="394"/>
      <c r="G19" s="394"/>
      <c r="H19" s="401"/>
      <c r="I19" s="411"/>
      <c r="J19" s="69"/>
      <c r="K19" s="412"/>
      <c r="L19" s="412"/>
    </row>
    <row r="20" spans="1:15" ht="15" customHeight="1" x14ac:dyDescent="0.4">
      <c r="A20" s="409"/>
      <c r="B20" s="413" t="s">
        <v>152</v>
      </c>
      <c r="C20" s="23">
        <f>ERFs!C20</f>
        <v>1.097</v>
      </c>
      <c r="D20" s="414">
        <v>1.097</v>
      </c>
      <c r="E20" s="66" t="s">
        <v>163</v>
      </c>
      <c r="F20" s="394">
        <f>ERFs!E20</f>
        <v>1.0740000000000001</v>
      </c>
      <c r="G20" s="394">
        <f>ERFs!F20</f>
        <v>1.1200000000000001</v>
      </c>
      <c r="H20" s="395">
        <f>Costs!C20</f>
        <v>15691757</v>
      </c>
      <c r="I20" s="396">
        <v>15691757</v>
      </c>
      <c r="J20" s="66" t="s">
        <v>157</v>
      </c>
      <c r="K20" s="397">
        <f>Costs!E20</f>
        <v>10168258</v>
      </c>
      <c r="L20" s="397">
        <f>Costs!F20</f>
        <v>21215255</v>
      </c>
    </row>
    <row r="21" spans="1:15" ht="15" customHeight="1" x14ac:dyDescent="0.35">
      <c r="A21" s="409"/>
      <c r="B21" s="415" t="s">
        <v>6</v>
      </c>
      <c r="C21" s="23"/>
      <c r="D21" s="32"/>
      <c r="E21" s="66"/>
      <c r="F21" s="394"/>
      <c r="G21" s="394"/>
      <c r="H21" s="401"/>
      <c r="I21" s="398"/>
      <c r="J21" s="66"/>
      <c r="K21" s="399"/>
      <c r="L21" s="399"/>
    </row>
    <row r="22" spans="1:15" ht="15" customHeight="1" x14ac:dyDescent="0.4">
      <c r="A22" s="409"/>
      <c r="B22" s="413" t="s">
        <v>153</v>
      </c>
      <c r="C22" s="23">
        <f>ERFs!C22</f>
        <v>1.097</v>
      </c>
      <c r="D22" s="414">
        <v>1.097</v>
      </c>
      <c r="E22" s="66" t="s">
        <v>163</v>
      </c>
      <c r="F22" s="394">
        <f>ERFs!E22</f>
        <v>1.0740000000000001</v>
      </c>
      <c r="G22" s="394">
        <f>ERFs!F22</f>
        <v>1.1200000000000001</v>
      </c>
      <c r="H22" s="395">
        <f>Costs!C22</f>
        <v>914488</v>
      </c>
      <c r="I22" s="396">
        <v>914488</v>
      </c>
      <c r="J22" s="66" t="s">
        <v>161</v>
      </c>
      <c r="K22" s="397">
        <f>Costs!E22</f>
        <v>80016</v>
      </c>
      <c r="L22" s="397">
        <f>Costs!F22</f>
        <v>1236387</v>
      </c>
    </row>
    <row r="23" spans="1:15" ht="15" customHeight="1" x14ac:dyDescent="0.35">
      <c r="A23" s="409"/>
      <c r="B23" s="410" t="s">
        <v>7</v>
      </c>
      <c r="C23" s="23"/>
      <c r="D23" s="32"/>
      <c r="E23" s="66"/>
      <c r="F23" s="394"/>
      <c r="G23" s="394"/>
      <c r="H23" s="401"/>
      <c r="I23" s="32"/>
      <c r="J23" s="66"/>
      <c r="K23" s="399"/>
      <c r="L23" s="399"/>
    </row>
    <row r="24" spans="1:15" ht="15" customHeight="1" x14ac:dyDescent="0.4">
      <c r="A24" s="409"/>
      <c r="B24" s="413" t="s">
        <v>154</v>
      </c>
      <c r="C24" s="23">
        <f>ERFs!C24</f>
        <v>1.0469999999999999</v>
      </c>
      <c r="D24" s="414">
        <v>1.0469999999999999</v>
      </c>
      <c r="E24" s="66" t="s">
        <v>163</v>
      </c>
      <c r="F24" s="394">
        <f>ERFs!E24</f>
        <v>1.0309999999999999</v>
      </c>
      <c r="G24" s="394">
        <f>ERFs!F24</f>
        <v>1.0640000000000001</v>
      </c>
      <c r="H24" s="395">
        <f>Costs!C24</f>
        <v>50902</v>
      </c>
      <c r="I24" s="396">
        <v>50902</v>
      </c>
      <c r="J24" s="66" t="s">
        <v>159</v>
      </c>
      <c r="K24" s="397">
        <f>Costs!E24</f>
        <v>15006</v>
      </c>
      <c r="L24" s="397">
        <f>Costs!F24</f>
        <v>657056</v>
      </c>
    </row>
    <row r="25" spans="1:15" ht="15" customHeight="1" x14ac:dyDescent="0.4">
      <c r="A25" s="409"/>
      <c r="B25" s="22" t="s">
        <v>155</v>
      </c>
      <c r="C25" s="23">
        <f>ERFs!C25</f>
        <v>1.1299999999999999</v>
      </c>
      <c r="D25" s="414">
        <v>1.1299999999999999</v>
      </c>
      <c r="E25" s="66" t="s">
        <v>163</v>
      </c>
      <c r="F25" s="394">
        <f>ERFs!E25</f>
        <v>1.1020000000000001</v>
      </c>
      <c r="G25" s="394">
        <f>ERFs!F25</f>
        <v>1.159</v>
      </c>
      <c r="H25" s="401">
        <f>Costs!C25</f>
        <v>44075</v>
      </c>
      <c r="I25" s="396">
        <v>44075</v>
      </c>
      <c r="J25" s="66" t="s">
        <v>159</v>
      </c>
      <c r="K25" s="397">
        <f>Costs!E25</f>
        <v>8178</v>
      </c>
      <c r="L25" s="397">
        <f>Costs!F25</f>
        <v>642446</v>
      </c>
    </row>
    <row r="26" spans="1:15" ht="15" customHeight="1" x14ac:dyDescent="0.4">
      <c r="A26" s="409"/>
      <c r="B26" s="37" t="s">
        <v>181</v>
      </c>
      <c r="C26" s="23">
        <f>ERFs!C26</f>
        <v>1.1819999999999999</v>
      </c>
      <c r="D26" s="414">
        <v>1.1819999999999999</v>
      </c>
      <c r="E26" s="66" t="s">
        <v>163</v>
      </c>
      <c r="F26" s="394">
        <f>ERFs!E26</f>
        <v>1.0940000000000001</v>
      </c>
      <c r="G26" s="394">
        <f>ERFs!F26</f>
        <v>1.276</v>
      </c>
      <c r="H26" s="401">
        <f>Costs!C26</f>
        <v>2529</v>
      </c>
      <c r="I26" s="396">
        <v>2529</v>
      </c>
      <c r="J26" s="66" t="s">
        <v>162</v>
      </c>
      <c r="K26" s="397">
        <f>Costs!E26</f>
        <v>1265</v>
      </c>
      <c r="L26" s="397">
        <f>Costs!F26</f>
        <v>3794</v>
      </c>
    </row>
    <row r="27" spans="1:15" ht="15" customHeight="1" x14ac:dyDescent="0.4">
      <c r="A27" s="409"/>
      <c r="B27" s="33" t="s">
        <v>156</v>
      </c>
      <c r="C27" s="34">
        <f>ERFs!C27</f>
        <v>1.05</v>
      </c>
      <c r="D27" s="416">
        <v>1.05</v>
      </c>
      <c r="E27" s="67" t="s">
        <v>164</v>
      </c>
      <c r="F27" s="53">
        <f>ERFs!E27</f>
        <v>1.02</v>
      </c>
      <c r="G27" s="53">
        <f>ERFs!F27</f>
        <v>1.07</v>
      </c>
      <c r="H27" s="417">
        <f>Costs!C27</f>
        <v>178</v>
      </c>
      <c r="I27" s="418">
        <v>178</v>
      </c>
      <c r="J27" s="67" t="s">
        <v>162</v>
      </c>
      <c r="K27" s="404">
        <f>Costs!E27</f>
        <v>89</v>
      </c>
      <c r="L27" s="404">
        <f>Costs!F27</f>
        <v>267</v>
      </c>
    </row>
    <row r="28" spans="1:15" ht="15" customHeight="1" x14ac:dyDescent="0.35">
      <c r="B28" s="419"/>
      <c r="C28" s="420"/>
      <c r="D28" s="421"/>
      <c r="E28" s="24"/>
      <c r="F28" s="422"/>
      <c r="G28" s="423"/>
      <c r="H28" s="424"/>
      <c r="I28" s="425"/>
      <c r="J28" s="24"/>
      <c r="K28" s="24"/>
      <c r="L28" s="392"/>
    </row>
    <row r="29" spans="1:15" ht="15" customHeight="1" x14ac:dyDescent="0.35">
      <c r="B29" s="79" t="s">
        <v>18</v>
      </c>
      <c r="C29" s="702" t="s">
        <v>166</v>
      </c>
      <c r="D29" s="703"/>
      <c r="E29" s="703"/>
      <c r="F29" s="703"/>
      <c r="G29" s="704"/>
    </row>
    <row r="30" spans="1:15" ht="15" customHeight="1" x14ac:dyDescent="0.35">
      <c r="B30" s="12"/>
      <c r="C30" s="13" t="s">
        <v>3</v>
      </c>
      <c r="D30" s="14" t="s">
        <v>4</v>
      </c>
      <c r="E30" s="390" t="s">
        <v>165</v>
      </c>
      <c r="F30" s="51" t="s">
        <v>22</v>
      </c>
      <c r="G30" s="51" t="s">
        <v>23</v>
      </c>
    </row>
    <row r="31" spans="1:15" ht="15" customHeight="1" x14ac:dyDescent="0.4">
      <c r="B31" s="15" t="s">
        <v>145</v>
      </c>
      <c r="C31" s="35"/>
      <c r="D31" s="17"/>
      <c r="E31" s="24"/>
      <c r="F31" s="21"/>
      <c r="G31" s="21"/>
      <c r="O31" s="392"/>
    </row>
    <row r="32" spans="1:15" ht="15" customHeight="1" x14ac:dyDescent="0.35">
      <c r="B32" s="37" t="s">
        <v>14</v>
      </c>
      <c r="C32" s="78">
        <f>'Annual incs'!C10</f>
        <v>0</v>
      </c>
      <c r="D32" s="426">
        <f>C32</f>
        <v>0</v>
      </c>
      <c r="E32" s="66" t="s">
        <v>167</v>
      </c>
      <c r="F32" s="76">
        <f>'Annual incs'!E10</f>
        <v>0</v>
      </c>
      <c r="G32" s="76">
        <f>'Annual incs'!F10</f>
        <v>0</v>
      </c>
    </row>
    <row r="33" spans="2:7" ht="15" customHeight="1" x14ac:dyDescent="0.35">
      <c r="B33" s="37" t="s">
        <v>15</v>
      </c>
      <c r="C33" s="78">
        <f>'Annual incs'!C11</f>
        <v>0</v>
      </c>
      <c r="D33" s="426">
        <f t="shared" ref="D33:D39" si="0">C33</f>
        <v>0</v>
      </c>
      <c r="E33" s="66" t="s">
        <v>167</v>
      </c>
      <c r="F33" s="76">
        <f>'Annual incs'!E11</f>
        <v>0</v>
      </c>
      <c r="G33" s="76">
        <f>'Annual incs'!F11</f>
        <v>0</v>
      </c>
    </row>
    <row r="34" spans="2:7" ht="15" customHeight="1" x14ac:dyDescent="0.35">
      <c r="B34" s="37" t="s">
        <v>58</v>
      </c>
      <c r="C34" s="71">
        <f>'Annual incs'!C12</f>
        <v>17.534935092014717</v>
      </c>
      <c r="D34" s="426">
        <f t="shared" si="0"/>
        <v>17.534935092014717</v>
      </c>
      <c r="E34" s="66" t="s">
        <v>167</v>
      </c>
      <c r="F34" s="82">
        <f>'Annual incs'!E12</f>
        <v>5.8929955800307585</v>
      </c>
      <c r="G34" s="82">
        <f>'Annual incs'!F12</f>
        <v>35.302472152230379</v>
      </c>
    </row>
    <row r="35" spans="2:7" ht="15" customHeight="1" x14ac:dyDescent="0.35">
      <c r="B35" s="37" t="s">
        <v>21</v>
      </c>
      <c r="C35" s="121">
        <f>'Annual incs'!C13</f>
        <v>2.1827720031553586</v>
      </c>
      <c r="D35" s="426">
        <f t="shared" si="0"/>
        <v>2.1827720031553586</v>
      </c>
      <c r="E35" s="66" t="s">
        <v>167</v>
      </c>
      <c r="F35" s="120">
        <f>'Annual incs'!E13</f>
        <v>0.7403260778933114</v>
      </c>
      <c r="G35" s="120">
        <f>'Annual incs'!F13</f>
        <v>4.7767520309074616</v>
      </c>
    </row>
    <row r="36" spans="2:7" ht="15" customHeight="1" x14ac:dyDescent="0.35">
      <c r="B36" s="37" t="s">
        <v>89</v>
      </c>
      <c r="C36" s="70">
        <f>'Annual incs'!C14</f>
        <v>0.50931346740291705</v>
      </c>
      <c r="D36" s="426">
        <f t="shared" si="0"/>
        <v>0.50931346740291705</v>
      </c>
      <c r="E36" s="66" t="s">
        <v>167</v>
      </c>
      <c r="F36" s="119">
        <f>'Annual incs'!E14</f>
        <v>0.15991043282495529</v>
      </c>
      <c r="G36" s="119">
        <f>'Annual incs'!F14</f>
        <v>0.97809684442390876</v>
      </c>
    </row>
    <row r="37" spans="2:7" ht="15" customHeight="1" x14ac:dyDescent="0.35">
      <c r="B37" s="37" t="s">
        <v>90</v>
      </c>
      <c r="C37" s="70">
        <f>'Annual incs'!C15</f>
        <v>0.50931346740291705</v>
      </c>
      <c r="D37" s="426">
        <f t="shared" si="0"/>
        <v>0.50931346740291705</v>
      </c>
      <c r="E37" s="66" t="s">
        <v>167</v>
      </c>
      <c r="F37" s="119">
        <f>'Annual incs'!E15</f>
        <v>0.15991043282495529</v>
      </c>
      <c r="G37" s="119">
        <f>'Annual incs'!F15</f>
        <v>0.97809684442390876</v>
      </c>
    </row>
    <row r="38" spans="2:7" ht="15" customHeight="1" x14ac:dyDescent="0.35">
      <c r="B38" s="37" t="s">
        <v>16</v>
      </c>
      <c r="C38" s="70">
        <f>'Annual incs'!C16</f>
        <v>0.16977115580097232</v>
      </c>
      <c r="D38" s="426">
        <f t="shared" si="0"/>
        <v>0.16977115580097232</v>
      </c>
      <c r="E38" s="66" t="s">
        <v>167</v>
      </c>
      <c r="F38" s="119">
        <f>'Annual incs'!E16</f>
        <v>5.3303477608318425E-2</v>
      </c>
      <c r="G38" s="119">
        <f>'Annual incs'!F16</f>
        <v>0.32603228147463625</v>
      </c>
    </row>
    <row r="39" spans="2:7" ht="15" customHeight="1" x14ac:dyDescent="0.35">
      <c r="B39" s="50" t="s">
        <v>17</v>
      </c>
      <c r="C39" s="122">
        <f>'Annual incs'!C17</f>
        <v>0</v>
      </c>
      <c r="D39" s="426">
        <f t="shared" si="0"/>
        <v>0</v>
      </c>
      <c r="E39" s="67" t="s">
        <v>167</v>
      </c>
      <c r="F39" s="77">
        <f>'Annual incs'!E17</f>
        <v>0</v>
      </c>
      <c r="G39" s="77">
        <f>'Annual incs'!F17</f>
        <v>0</v>
      </c>
    </row>
    <row r="40" spans="2:7" ht="15" customHeight="1" x14ac:dyDescent="0.4">
      <c r="B40" s="26" t="s">
        <v>146</v>
      </c>
      <c r="C40" s="71"/>
      <c r="D40" s="17"/>
      <c r="E40" s="66"/>
      <c r="F40" s="76">
        <f>'Annual incs'!E18</f>
        <v>0</v>
      </c>
      <c r="G40" s="76">
        <f>'Annual incs'!F18</f>
        <v>0</v>
      </c>
    </row>
    <row r="41" spans="2:7" ht="15" customHeight="1" x14ac:dyDescent="0.35">
      <c r="B41" s="37" t="s">
        <v>14</v>
      </c>
      <c r="C41" s="78">
        <f>'Annual incs'!C19</f>
        <v>0</v>
      </c>
      <c r="D41" s="426">
        <f t="shared" ref="D41:D48" si="1">C41</f>
        <v>0</v>
      </c>
      <c r="E41" s="66" t="s">
        <v>167</v>
      </c>
      <c r="F41" s="76">
        <f>'Annual incs'!E19</f>
        <v>0</v>
      </c>
      <c r="G41" s="76">
        <f>'Annual incs'!F19</f>
        <v>0</v>
      </c>
    </row>
    <row r="42" spans="2:7" ht="15" customHeight="1" x14ac:dyDescent="0.35">
      <c r="B42" s="37" t="s">
        <v>15</v>
      </c>
      <c r="C42" s="121">
        <f>'Annual incs'!C20</f>
        <v>2.875</v>
      </c>
      <c r="D42" s="426">
        <f t="shared" si="1"/>
        <v>2.875</v>
      </c>
      <c r="E42" s="66" t="s">
        <v>167</v>
      </c>
      <c r="F42" s="120">
        <f>'Annual incs'!E20</f>
        <v>0.3</v>
      </c>
      <c r="G42" s="120">
        <f>'Annual incs'!F20</f>
        <v>7.4250000000000007</v>
      </c>
    </row>
    <row r="43" spans="2:7" ht="15" customHeight="1" x14ac:dyDescent="0.35">
      <c r="B43" s="37" t="s">
        <v>58</v>
      </c>
      <c r="C43" s="78">
        <f>'Annual incs'!C21</f>
        <v>0</v>
      </c>
      <c r="D43" s="426">
        <f t="shared" si="1"/>
        <v>0</v>
      </c>
      <c r="E43" s="66" t="s">
        <v>167</v>
      </c>
      <c r="F43" s="76">
        <f>'Annual incs'!E21</f>
        <v>0</v>
      </c>
      <c r="G43" s="76">
        <f>'Annual incs'!F21</f>
        <v>0</v>
      </c>
    </row>
    <row r="44" spans="2:7" ht="15" customHeight="1" x14ac:dyDescent="0.35">
      <c r="B44" s="37" t="s">
        <v>21</v>
      </c>
      <c r="C44" s="78">
        <f>'Annual incs'!C22</f>
        <v>0</v>
      </c>
      <c r="D44" s="426">
        <f t="shared" si="1"/>
        <v>0</v>
      </c>
      <c r="E44" s="66" t="s">
        <v>167</v>
      </c>
      <c r="F44" s="76">
        <f>'Annual incs'!E22</f>
        <v>0</v>
      </c>
      <c r="G44" s="76">
        <f>'Annual incs'!F22</f>
        <v>0</v>
      </c>
    </row>
    <row r="45" spans="2:7" ht="15" customHeight="1" x14ac:dyDescent="0.35">
      <c r="B45" s="37" t="s">
        <v>89</v>
      </c>
      <c r="C45" s="78">
        <f>'Annual incs'!C23</f>
        <v>0</v>
      </c>
      <c r="D45" s="426">
        <f t="shared" si="1"/>
        <v>0</v>
      </c>
      <c r="E45" s="66" t="s">
        <v>167</v>
      </c>
      <c r="F45" s="76">
        <f>'Annual incs'!E23</f>
        <v>0</v>
      </c>
      <c r="G45" s="76">
        <f>'Annual incs'!F23</f>
        <v>0</v>
      </c>
    </row>
    <row r="46" spans="2:7" ht="15" customHeight="1" x14ac:dyDescent="0.35">
      <c r="B46" s="37" t="s">
        <v>90</v>
      </c>
      <c r="C46" s="78">
        <f>'Annual incs'!C24</f>
        <v>0</v>
      </c>
      <c r="D46" s="426">
        <f t="shared" si="1"/>
        <v>0</v>
      </c>
      <c r="E46" s="66" t="s">
        <v>167</v>
      </c>
      <c r="F46" s="76">
        <f>'Annual incs'!E24</f>
        <v>0</v>
      </c>
      <c r="G46" s="76">
        <f>'Annual incs'!F24</f>
        <v>0</v>
      </c>
    </row>
    <row r="47" spans="2:7" ht="15" customHeight="1" x14ac:dyDescent="0.35">
      <c r="B47" s="37" t="s">
        <v>16</v>
      </c>
      <c r="C47" s="78">
        <f>'Annual incs'!C25</f>
        <v>0</v>
      </c>
      <c r="D47" s="426">
        <f t="shared" si="1"/>
        <v>0</v>
      </c>
      <c r="E47" s="66" t="s">
        <v>167</v>
      </c>
      <c r="F47" s="76">
        <f>'Annual incs'!E25</f>
        <v>0</v>
      </c>
      <c r="G47" s="76">
        <f>'Annual incs'!F25</f>
        <v>0</v>
      </c>
    </row>
    <row r="48" spans="2:7" ht="15" customHeight="1" x14ac:dyDescent="0.35">
      <c r="B48" s="50" t="s">
        <v>17</v>
      </c>
      <c r="C48" s="428">
        <f>'Annual incs'!C26</f>
        <v>6.6210750762379211</v>
      </c>
      <c r="D48" s="427">
        <f t="shared" si="1"/>
        <v>6.6210750762379211</v>
      </c>
      <c r="E48" s="67" t="s">
        <v>167</v>
      </c>
      <c r="F48" s="308">
        <f>'Annual incs'!E26</f>
        <v>4.4419564673598684</v>
      </c>
      <c r="G48" s="308">
        <f>'Annual incs'!F26</f>
        <v>9.9174470736935874</v>
      </c>
    </row>
    <row r="50" spans="2:7" ht="15" customHeight="1" x14ac:dyDescent="0.35">
      <c r="B50" s="79" t="s">
        <v>19</v>
      </c>
      <c r="C50" s="705" t="s">
        <v>349</v>
      </c>
      <c r="D50" s="706"/>
      <c r="E50" s="706"/>
      <c r="F50" s="706"/>
      <c r="G50" s="707"/>
    </row>
    <row r="51" spans="2:7" ht="15" customHeight="1" x14ac:dyDescent="0.35">
      <c r="B51" s="12"/>
      <c r="C51" s="13" t="s">
        <v>3</v>
      </c>
      <c r="D51" s="14" t="s">
        <v>4</v>
      </c>
      <c r="E51" s="429" t="s">
        <v>165</v>
      </c>
      <c r="F51" s="51" t="s">
        <v>22</v>
      </c>
      <c r="G51" s="51" t="s">
        <v>23</v>
      </c>
    </row>
    <row r="52" spans="2:7" ht="15" customHeight="1" x14ac:dyDescent="0.35">
      <c r="B52" s="36"/>
      <c r="C52" s="35"/>
      <c r="D52" s="17"/>
      <c r="E52" s="24"/>
      <c r="F52" s="21"/>
      <c r="G52" s="21"/>
    </row>
    <row r="53" spans="2:7" ht="15" customHeight="1" x14ac:dyDescent="0.35">
      <c r="B53" s="37" t="s">
        <v>350</v>
      </c>
      <c r="C53" s="71">
        <f>'HH comp &amp; Health'!C10</f>
        <v>2</v>
      </c>
      <c r="D53" s="430">
        <v>2</v>
      </c>
      <c r="E53" s="431" t="s">
        <v>20</v>
      </c>
      <c r="F53" s="82">
        <f>'HH comp &amp; Health'!E10</f>
        <v>1</v>
      </c>
      <c r="G53" s="82">
        <f>'HH comp &amp; Health'!F10</f>
        <v>4</v>
      </c>
    </row>
    <row r="54" spans="2:7" ht="15" customHeight="1" x14ac:dyDescent="0.35">
      <c r="B54" s="33" t="s">
        <v>351</v>
      </c>
      <c r="C54" s="432">
        <f>'HH comp &amp; Health'!C11</f>
        <v>2</v>
      </c>
      <c r="D54" s="427">
        <v>2</v>
      </c>
      <c r="E54" s="433" t="s">
        <v>20</v>
      </c>
      <c r="F54" s="83">
        <f>'HH comp &amp; Health'!E11</f>
        <v>0</v>
      </c>
      <c r="G54" s="83">
        <f>'HH comp &amp; Health'!F11</f>
        <v>4</v>
      </c>
    </row>
  </sheetData>
  <sheetProtection selectLockedCells="1"/>
  <mergeCells count="4">
    <mergeCell ref="C29:G29"/>
    <mergeCell ref="C50:G50"/>
    <mergeCell ref="C7:G7"/>
    <mergeCell ref="H7:L7"/>
  </mergeCells>
  <dataValidations count="9">
    <dataValidation type="whole" operator="equal" allowBlank="1" showInputMessage="1" showErrorMessage="1" errorTitle="default value cannot be changed" sqref="H27" xr:uid="{22BD000A-0974-48F4-857C-7406E61C769B}">
      <formula1>128</formula1>
    </dataValidation>
    <dataValidation type="whole" operator="equal" allowBlank="1" showInputMessage="1" showErrorMessage="1" errorTitle="default value cannot be changed" sqref="H26" xr:uid="{FFC4E38C-CE0A-452E-9B98-5FA20350BEE7}">
      <formula1>1822</formula1>
    </dataValidation>
    <dataValidation type="whole" operator="equal" allowBlank="1" showInputMessage="1" showErrorMessage="1" errorTitle="default value cannot be changed" sqref="H17" xr:uid="{D664A7A0-1A1C-4A58-9F76-C7E02391C270}">
      <formula1>89</formula1>
    </dataValidation>
    <dataValidation type="whole" operator="equal" allowBlank="1" showInputMessage="1" showErrorMessage="1" errorTitle="default values cannot be changed" sqref="H16 H25" xr:uid="{CB0BFDA9-2CB3-42B0-8447-EAEE62FB62CC}">
      <formula1>31748</formula1>
    </dataValidation>
    <dataValidation type="whole" operator="equal" allowBlank="1" showInputMessage="1" showErrorMessage="1" errorTitle="default value cannot be changed" sqref="H15 H24" xr:uid="{6FFD257C-2946-47AA-9A73-3EE02B16F892}">
      <formula1>36666</formula1>
    </dataValidation>
    <dataValidation type="whole" operator="equal" allowBlank="1" showInputMessage="1" showErrorMessage="1" errorTitle="Default value cannot be changed" sqref="H22 H13" xr:uid="{6F12C975-D879-4611-8A21-C4ACCBC04350}">
      <formula1>263843</formula1>
    </dataValidation>
    <dataValidation type="whole" operator="equal" allowBlank="1" showInputMessage="1" showErrorMessage="1" errorTitle="Default value cannot be changed" sqref="H20 H11" xr:uid="{B5E46D0A-9F9F-4B9D-8C26-0D26641E2FFD}">
      <formula1>4527300</formula1>
    </dataValidation>
    <dataValidation type="decimal" operator="equal" allowBlank="1" showInputMessage="1" showErrorMessage="1" errorTitle="default value" error="the default value cannot be changed" promptTitle="default" sqref="C11:C27" xr:uid="{E1ECB9C5-4378-483D-BB6F-404D43591573}">
      <formula1>1.105</formula1>
    </dataValidation>
    <dataValidation type="decimal" operator="equal" allowBlank="1" showInputMessage="1" showErrorMessage="1" errorTitle="Value cannot be changed" sqref="C31 C40" xr:uid="{BBB5748D-10CB-4A5C-8C66-FDF796B643C5}">
      <formula1>1</formula1>
    </dataValidation>
  </dataValidations>
  <hyperlinks>
    <hyperlink ref="A5" location="Contents!A1" display="Back to Contents" xr:uid="{EB3DE81D-D970-4F9A-ACF9-0C6A4F796C22}"/>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2CE61-2A7E-447A-8FB9-93EDF0C63DFC}">
  <sheetPr>
    <tabColor rgb="FF92D050"/>
    <pageSetUpPr fitToPage="1"/>
  </sheetPr>
  <dimension ref="A1:W70"/>
  <sheetViews>
    <sheetView workbookViewId="0">
      <selection activeCell="C28" sqref="C28"/>
    </sheetView>
  </sheetViews>
  <sheetFormatPr defaultColWidth="9.26953125" defaultRowHeight="14.5" x14ac:dyDescent="0.35"/>
  <cols>
    <col min="1" max="1" width="9.26953125" style="9"/>
    <col min="2" max="2" width="38.6328125" style="9" customWidth="1"/>
    <col min="3" max="5" width="15.26953125" style="9" customWidth="1"/>
    <col min="6" max="9" width="18.08984375" style="9" customWidth="1"/>
    <col min="10" max="11" width="17.6328125" style="9" customWidth="1"/>
    <col min="12" max="12" width="40.81640625" style="9" bestFit="1" customWidth="1"/>
    <col min="13" max="13" width="10.453125" style="658" bestFit="1" customWidth="1"/>
    <col min="14" max="14" width="14.7265625" style="9" bestFit="1" customWidth="1"/>
    <col min="15" max="15" width="11.453125" style="9" bestFit="1" customWidth="1"/>
    <col min="16" max="16" width="11.26953125" style="9" bestFit="1" customWidth="1"/>
    <col min="17" max="17" width="16.08984375" style="9" bestFit="1" customWidth="1"/>
    <col min="18" max="18" width="12.90625" style="9" bestFit="1" customWidth="1"/>
    <col min="19" max="19" width="12.7265625" style="9" bestFit="1" customWidth="1"/>
    <col min="20" max="20" width="9" style="9" bestFit="1" customWidth="1"/>
    <col min="21" max="21" width="12.6328125" style="9" bestFit="1" customWidth="1"/>
    <col min="22" max="22" width="14.08984375" style="9" bestFit="1" customWidth="1"/>
    <col min="23" max="16384" width="9.26953125" style="9"/>
  </cols>
  <sheetData>
    <row r="1" spans="1:23" ht="18.5" x14ac:dyDescent="0.45">
      <c r="A1" s="440" t="s">
        <v>25</v>
      </c>
      <c r="B1" s="441"/>
      <c r="C1" s="441"/>
      <c r="D1" s="441"/>
      <c r="E1" s="441"/>
      <c r="F1" s="441"/>
      <c r="G1" s="441"/>
      <c r="H1" s="441"/>
      <c r="I1" s="441"/>
      <c r="J1" s="441"/>
      <c r="K1" s="441"/>
      <c r="L1" s="441"/>
    </row>
    <row r="2" spans="1:23" x14ac:dyDescent="0.35">
      <c r="A2" s="2" t="s">
        <v>620</v>
      </c>
    </row>
    <row r="3" spans="1:23" x14ac:dyDescent="0.35">
      <c r="A3" s="358" t="s">
        <v>656</v>
      </c>
    </row>
    <row r="4" spans="1:23" x14ac:dyDescent="0.35">
      <c r="A4" s="380" t="s">
        <v>30</v>
      </c>
    </row>
    <row r="5" spans="1:23" x14ac:dyDescent="0.35">
      <c r="A5" s="38"/>
    </row>
    <row r="7" spans="1:23" ht="15.5" x14ac:dyDescent="0.35">
      <c r="A7" s="229" t="s">
        <v>475</v>
      </c>
      <c r="B7" s="435"/>
    </row>
    <row r="8" spans="1:23" x14ac:dyDescent="0.35">
      <c r="F8" s="358" t="s">
        <v>701</v>
      </c>
      <c r="G8" s="174"/>
      <c r="H8" s="174"/>
      <c r="I8" s="174"/>
    </row>
    <row r="9" spans="1:23" ht="14.75" customHeight="1" x14ac:dyDescent="0.35">
      <c r="B9" s="443" t="s">
        <v>18</v>
      </c>
      <c r="C9" s="714" t="s">
        <v>852</v>
      </c>
      <c r="D9" s="715"/>
      <c r="E9" s="715"/>
      <c r="F9" s="715"/>
      <c r="G9" s="715"/>
      <c r="H9" s="715"/>
      <c r="I9" s="715"/>
      <c r="J9" s="715"/>
      <c r="K9" s="715"/>
      <c r="L9" s="439"/>
      <c r="M9" s="718" t="s">
        <v>861</v>
      </c>
      <c r="N9" s="714" t="s">
        <v>853</v>
      </c>
      <c r="O9" s="715"/>
      <c r="P9" s="715"/>
      <c r="Q9" s="715"/>
      <c r="R9" s="715"/>
      <c r="S9" s="715"/>
      <c r="T9" s="715"/>
      <c r="U9" s="715"/>
      <c r="V9" s="715"/>
    </row>
    <row r="10" spans="1:23" x14ac:dyDescent="0.35">
      <c r="B10" s="12"/>
      <c r="C10" s="325" t="s">
        <v>614</v>
      </c>
      <c r="D10" s="325" t="s">
        <v>615</v>
      </c>
      <c r="E10" s="200" t="s">
        <v>618</v>
      </c>
      <c r="F10" s="326" t="s">
        <v>616</v>
      </c>
      <c r="G10" s="327" t="s">
        <v>617</v>
      </c>
      <c r="H10" s="322" t="s">
        <v>619</v>
      </c>
      <c r="I10" s="315" t="s">
        <v>610</v>
      </c>
      <c r="J10" s="325" t="s">
        <v>472</v>
      </c>
      <c r="K10" s="326" t="s">
        <v>473</v>
      </c>
      <c r="L10" s="51"/>
      <c r="M10" s="719"/>
      <c r="N10" s="325" t="s">
        <v>614</v>
      </c>
      <c r="O10" s="325" t="s">
        <v>615</v>
      </c>
      <c r="P10" s="200" t="s">
        <v>618</v>
      </c>
      <c r="Q10" s="326" t="s">
        <v>616</v>
      </c>
      <c r="R10" s="327" t="s">
        <v>617</v>
      </c>
      <c r="S10" s="322" t="s">
        <v>619</v>
      </c>
      <c r="T10" s="315" t="s">
        <v>610</v>
      </c>
      <c r="U10" s="325" t="s">
        <v>472</v>
      </c>
      <c r="V10" s="326" t="s">
        <v>473</v>
      </c>
      <c r="W10" s="51"/>
    </row>
    <row r="11" spans="1:23" ht="15" x14ac:dyDescent="0.4">
      <c r="B11" s="15" t="s">
        <v>145</v>
      </c>
      <c r="C11" s="35"/>
      <c r="D11" s="35"/>
      <c r="E11" s="35"/>
      <c r="F11" s="21"/>
      <c r="G11" s="21"/>
      <c r="H11" s="21"/>
      <c r="I11" s="21"/>
      <c r="J11" s="21"/>
      <c r="K11" s="21"/>
      <c r="L11" s="21"/>
      <c r="M11" s="659"/>
      <c r="N11" s="35"/>
      <c r="O11" s="35"/>
      <c r="P11" s="35"/>
      <c r="Q11" s="21"/>
      <c r="R11" s="21"/>
      <c r="S11" s="21"/>
      <c r="T11" s="21"/>
      <c r="U11" s="21"/>
      <c r="V11" s="21"/>
    </row>
    <row r="12" spans="1:23" x14ac:dyDescent="0.35">
      <c r="B12" s="37" t="s">
        <v>14</v>
      </c>
      <c r="C12" s="201">
        <f>'Indoor impacts per HH'!I21</f>
        <v>0</v>
      </c>
      <c r="D12" s="201">
        <f>'Indoor impacts per HH'!I23</f>
        <v>0</v>
      </c>
      <c r="E12" s="323">
        <f>SUM(C12:D12)</f>
        <v>0</v>
      </c>
      <c r="F12" s="201">
        <f>'Outdoor impacts per HH'!D10</f>
        <v>0</v>
      </c>
      <c r="G12" s="201">
        <f>'Outdoor impacts per HH'!E10</f>
        <v>0</v>
      </c>
      <c r="H12" s="323">
        <f>SUM(F12:G12)</f>
        <v>0</v>
      </c>
      <c r="I12" s="201">
        <f>E12+H12</f>
        <v>0</v>
      </c>
      <c r="J12" s="328" t="str">
        <f>IFERROR(E12/I12,"n/a")</f>
        <v>n/a</v>
      </c>
      <c r="K12" s="239" t="s">
        <v>8</v>
      </c>
      <c r="L12" s="86" t="s">
        <v>206</v>
      </c>
      <c r="M12" s="659"/>
      <c r="N12" s="201">
        <f>C12*$M12/10^6</f>
        <v>0</v>
      </c>
      <c r="O12" s="201">
        <f t="shared" ref="O12:O28" si="0">D12*$M12/10^6</f>
        <v>0</v>
      </c>
      <c r="P12" s="323">
        <f>SUM(N12:O12)</f>
        <v>0</v>
      </c>
      <c r="Q12" s="201">
        <f>F12*$M12/10^6</f>
        <v>0</v>
      </c>
      <c r="R12" s="201">
        <f t="shared" ref="R12:R19" si="1">G12*$M12/10^6</f>
        <v>0</v>
      </c>
      <c r="S12" s="323">
        <f>SUM(Q12:R12)</f>
        <v>0</v>
      </c>
      <c r="T12" s="201">
        <f>P12+S12</f>
        <v>0</v>
      </c>
      <c r="U12" s="328" t="str">
        <f>IFERROR(P12/T12,"n/a")</f>
        <v>n/a</v>
      </c>
      <c r="V12" s="239" t="s">
        <v>8</v>
      </c>
    </row>
    <row r="13" spans="1:23" x14ac:dyDescent="0.35">
      <c r="B13" s="37" t="s">
        <v>15</v>
      </c>
      <c r="C13" s="201">
        <f>'Indoor impacts per HH'!J21</f>
        <v>0</v>
      </c>
      <c r="D13" s="201">
        <f>'Indoor impacts per HH'!J23</f>
        <v>0</v>
      </c>
      <c r="E13" s="323">
        <f t="shared" ref="E13:E18" si="2">SUM(C13:D13)</f>
        <v>0</v>
      </c>
      <c r="F13" s="201">
        <f>'Outdoor impacts per HH'!D11</f>
        <v>0</v>
      </c>
      <c r="G13" s="201">
        <f>'Outdoor impacts per HH'!E11</f>
        <v>0</v>
      </c>
      <c r="H13" s="323">
        <f t="shared" ref="H13:H18" si="3">SUM(F13:G13)</f>
        <v>0</v>
      </c>
      <c r="I13" s="201">
        <f t="shared" ref="I13:I37" si="4">E13+H13</f>
        <v>0</v>
      </c>
      <c r="J13" s="328" t="str">
        <f t="shared" ref="J13:J28" si="5">IFERROR(E13/I13,"n/a")</f>
        <v>n/a</v>
      </c>
      <c r="K13" s="239" t="s">
        <v>8</v>
      </c>
      <c r="L13" s="86" t="s">
        <v>210</v>
      </c>
      <c r="M13" s="660">
        <f>'NZ nat data'!C65</f>
        <v>360099</v>
      </c>
      <c r="N13" s="201">
        <f t="shared" ref="N13:N28" si="6">C13*$M13/10^6</f>
        <v>0</v>
      </c>
      <c r="O13" s="201">
        <f t="shared" si="0"/>
        <v>0</v>
      </c>
      <c r="P13" s="323">
        <f t="shared" ref="P13:P18" si="7">SUM(N13:O13)</f>
        <v>0</v>
      </c>
      <c r="Q13" s="201">
        <f t="shared" ref="Q13:Q19" si="8">F13*$M13/10^6</f>
        <v>0</v>
      </c>
      <c r="R13" s="201">
        <f t="shared" si="1"/>
        <v>0</v>
      </c>
      <c r="S13" s="323">
        <f t="shared" ref="S13:S18" si="9">SUM(Q13:R13)</f>
        <v>0</v>
      </c>
      <c r="T13" s="201">
        <f t="shared" ref="T13:T19" si="10">P13+S13</f>
        <v>0</v>
      </c>
      <c r="U13" s="328" t="str">
        <f t="shared" ref="U13:U19" si="11">IFERROR(P13/T13,"n/a")</f>
        <v>n/a</v>
      </c>
      <c r="V13" s="239" t="s">
        <v>8</v>
      </c>
    </row>
    <row r="14" spans="1:23" x14ac:dyDescent="0.35">
      <c r="B14" s="37" t="s">
        <v>58</v>
      </c>
      <c r="C14" s="201">
        <f>'Indoor impacts per HH'!K21</f>
        <v>51911.093743613797</v>
      </c>
      <c r="D14" s="201">
        <f>'Indoor impacts per HH'!K23</f>
        <v>1490.1634612575203</v>
      </c>
      <c r="E14" s="323">
        <f t="shared" si="2"/>
        <v>53401.257204871319</v>
      </c>
      <c r="F14" s="201">
        <f>'Outdoor impacts per HH'!D12</f>
        <v>26188.227499671339</v>
      </c>
      <c r="G14" s="201">
        <f>'Outdoor impacts per HH'!E12</f>
        <v>562.40023537042725</v>
      </c>
      <c r="H14" s="323">
        <f t="shared" si="3"/>
        <v>26750.627735041766</v>
      </c>
      <c r="I14" s="201">
        <f t="shared" si="4"/>
        <v>80151.884939913085</v>
      </c>
      <c r="J14" s="328">
        <f t="shared" si="5"/>
        <v>0.66625079678293619</v>
      </c>
      <c r="K14" s="328">
        <f>H14/$I14</f>
        <v>0.33374920321706375</v>
      </c>
      <c r="L14" s="203" t="s">
        <v>420</v>
      </c>
      <c r="M14" s="660">
        <f>'NZ nat data'!C66</f>
        <v>1973.0777142229585</v>
      </c>
      <c r="N14" s="201">
        <f t="shared" si="6"/>
        <v>102.42462218646324</v>
      </c>
      <c r="O14" s="201">
        <f t="shared" si="0"/>
        <v>2.9402083159565606</v>
      </c>
      <c r="P14" s="323">
        <f t="shared" si="7"/>
        <v>105.36483050241981</v>
      </c>
      <c r="Q14" s="201">
        <f t="shared" si="8"/>
        <v>51.671408054602345</v>
      </c>
      <c r="R14" s="201">
        <f t="shared" si="1"/>
        <v>1.1096593708831366</v>
      </c>
      <c r="S14" s="323">
        <f t="shared" si="9"/>
        <v>52.781067425485482</v>
      </c>
      <c r="T14" s="201">
        <f t="shared" si="10"/>
        <v>158.14589792790528</v>
      </c>
      <c r="U14" s="328">
        <f t="shared" si="11"/>
        <v>0.66625079678293631</v>
      </c>
      <c r="V14" s="328">
        <f>S14/$T14</f>
        <v>0.33374920321706375</v>
      </c>
    </row>
    <row r="15" spans="1:23" x14ac:dyDescent="0.35">
      <c r="B15" s="37" t="s">
        <v>21</v>
      </c>
      <c r="C15" s="201">
        <f>'Indoor impacts per HH'!L21</f>
        <v>7480.2764886046307</v>
      </c>
      <c r="D15" s="201">
        <f>'Indoor impacts per HH'!L23</f>
        <v>198.2843157124816</v>
      </c>
      <c r="E15" s="323">
        <f t="shared" si="2"/>
        <v>7678.5608043171123</v>
      </c>
      <c r="F15" s="201">
        <f>'Outdoor impacts per HH'!D13</f>
        <v>16611.58550004696</v>
      </c>
      <c r="G15" s="201">
        <f>'Outdoor impacts per HH'!E13</f>
        <v>356.7389047318926</v>
      </c>
      <c r="H15" s="323">
        <f t="shared" si="3"/>
        <v>16968.324404778854</v>
      </c>
      <c r="I15" s="201">
        <f t="shared" si="4"/>
        <v>24646.885209095966</v>
      </c>
      <c r="J15" s="328">
        <f t="shared" si="5"/>
        <v>0.31154284767323576</v>
      </c>
      <c r="K15" s="328">
        <f t="shared" ref="K15:K18" si="12">H15/$I15</f>
        <v>0.68845715232676419</v>
      </c>
      <c r="L15" s="76"/>
      <c r="M15" s="660">
        <f>'NZ nat data'!C67</f>
        <v>101236.28659302443</v>
      </c>
      <c r="N15" s="201">
        <f t="shared" si="6"/>
        <v>757.27541439544086</v>
      </c>
      <c r="O15" s="201">
        <f t="shared" si="0"/>
        <v>20.073567812370523</v>
      </c>
      <c r="P15" s="323">
        <f t="shared" si="7"/>
        <v>777.34898220781133</v>
      </c>
      <c r="Q15" s="201">
        <f t="shared" si="8"/>
        <v>1681.6952304472829</v>
      </c>
      <c r="R15" s="201">
        <f t="shared" si="1"/>
        <v>36.114921998319524</v>
      </c>
      <c r="S15" s="323">
        <f t="shared" si="9"/>
        <v>1717.8101524456024</v>
      </c>
      <c r="T15" s="201">
        <f t="shared" si="10"/>
        <v>2495.1591346534137</v>
      </c>
      <c r="U15" s="328">
        <f t="shared" si="11"/>
        <v>0.31154284767323581</v>
      </c>
      <c r="V15" s="328">
        <f>S15/$T15</f>
        <v>0.68845715232676419</v>
      </c>
    </row>
    <row r="16" spans="1:23" x14ac:dyDescent="0.35">
      <c r="B16" s="37" t="s">
        <v>89</v>
      </c>
      <c r="C16" s="201">
        <f>'Indoor impacts per HH'!M21</f>
        <v>1775.9036434290026</v>
      </c>
      <c r="D16" s="201">
        <f>'Indoor impacts per HH'!M23</f>
        <v>46.647547645769748</v>
      </c>
      <c r="E16" s="323">
        <f t="shared" si="2"/>
        <v>1822.5511910747723</v>
      </c>
      <c r="F16" s="201">
        <f>'Outdoor impacts per HH'!D14</f>
        <v>12081.153090943244</v>
      </c>
      <c r="G16" s="201">
        <f>'Outdoor impacts per HH'!E14</f>
        <v>259.44647616864921</v>
      </c>
      <c r="H16" s="323">
        <f t="shared" si="3"/>
        <v>12340.599567111893</v>
      </c>
      <c r="I16" s="201">
        <f t="shared" si="4"/>
        <v>14163.150758186664</v>
      </c>
      <c r="J16" s="328">
        <f t="shared" si="5"/>
        <v>0.12868260898947861</v>
      </c>
      <c r="K16" s="328">
        <f t="shared" si="12"/>
        <v>0.87131739101052141</v>
      </c>
      <c r="L16" s="76"/>
      <c r="M16" s="660">
        <f>'NZ nat data'!C68</f>
        <v>369512.44606453914</v>
      </c>
      <c r="N16" s="201">
        <f t="shared" si="6"/>
        <v>656.21849925837796</v>
      </c>
      <c r="O16" s="201">
        <f t="shared" si="0"/>
        <v>17.236849433500513</v>
      </c>
      <c r="P16" s="323">
        <f t="shared" si="7"/>
        <v>673.4553486918785</v>
      </c>
      <c r="Q16" s="201">
        <f t="shared" si="8"/>
        <v>4464.1364299146062</v>
      </c>
      <c r="R16" s="201">
        <f t="shared" si="1"/>
        <v>95.868702031902728</v>
      </c>
      <c r="S16" s="323">
        <f t="shared" si="9"/>
        <v>4560.0051319465092</v>
      </c>
      <c r="T16" s="201">
        <f t="shared" si="10"/>
        <v>5233.4604806383877</v>
      </c>
      <c r="U16" s="328">
        <f t="shared" si="11"/>
        <v>0.12868260898947861</v>
      </c>
      <c r="V16" s="328">
        <f>S16/$T16</f>
        <v>0.87131739101052141</v>
      </c>
    </row>
    <row r="17" spans="2:22" x14ac:dyDescent="0.35">
      <c r="B17" s="37" t="s">
        <v>90</v>
      </c>
      <c r="C17" s="201">
        <f>'Indoor impacts per HH'!N21</f>
        <v>1775.9036434290026</v>
      </c>
      <c r="D17" s="201">
        <f>'Indoor impacts per HH'!N23</f>
        <v>46.647547645769748</v>
      </c>
      <c r="E17" s="323">
        <f t="shared" si="2"/>
        <v>1822.5511910747723</v>
      </c>
      <c r="F17" s="201">
        <f>'Outdoor impacts per HH'!D15</f>
        <v>3113.6992502431035</v>
      </c>
      <c r="G17" s="201">
        <f>'Outdoor impacts per HH'!E15</f>
        <v>66.867648497074541</v>
      </c>
      <c r="H17" s="323">
        <f t="shared" si="3"/>
        <v>3180.5668987401782</v>
      </c>
      <c r="I17" s="201">
        <f t="shared" si="4"/>
        <v>5003.1180898149505</v>
      </c>
      <c r="J17" s="328">
        <f t="shared" si="5"/>
        <v>0.36428306475216193</v>
      </c>
      <c r="K17" s="328">
        <f t="shared" si="12"/>
        <v>0.63571693524783812</v>
      </c>
      <c r="L17" s="76"/>
      <c r="M17" s="660">
        <f>'NZ nat data'!C69</f>
        <v>35432.700307558553</v>
      </c>
      <c r="N17" s="201">
        <f t="shared" si="6"/>
        <v>62.925061572721177</v>
      </c>
      <c r="O17" s="201">
        <f t="shared" si="0"/>
        <v>1.6528485758151179</v>
      </c>
      <c r="P17" s="323">
        <f t="shared" si="7"/>
        <v>64.57791014853629</v>
      </c>
      <c r="Q17" s="201">
        <f t="shared" si="8"/>
        <v>110.32677238173365</v>
      </c>
      <c r="R17" s="201">
        <f t="shared" si="1"/>
        <v>2.3693013494680106</v>
      </c>
      <c r="S17" s="323">
        <f t="shared" si="9"/>
        <v>112.69607373120166</v>
      </c>
      <c r="T17" s="201">
        <f t="shared" si="10"/>
        <v>177.27398387973795</v>
      </c>
      <c r="U17" s="328">
        <f t="shared" si="11"/>
        <v>0.36428306475216193</v>
      </c>
      <c r="V17" s="328">
        <f>S17/$T17</f>
        <v>0.63571693524783812</v>
      </c>
    </row>
    <row r="18" spans="2:22" x14ac:dyDescent="0.35">
      <c r="B18" s="37" t="s">
        <v>16</v>
      </c>
      <c r="C18" s="201">
        <f>'Indoor impacts per HH'!O21</f>
        <v>594.07460619990104</v>
      </c>
      <c r="D18" s="201">
        <f>'Indoor impacts per HH'!O23</f>
        <v>15.57549443384184</v>
      </c>
      <c r="E18" s="323">
        <f t="shared" si="2"/>
        <v>609.65010063374291</v>
      </c>
      <c r="F18" s="201">
        <f>'Outdoor impacts per HH'!D16</f>
        <v>2577.557232900569</v>
      </c>
      <c r="G18" s="201">
        <f>'Outdoor impacts per HH'!E16</f>
        <v>55.353833873721314</v>
      </c>
      <c r="H18" s="323">
        <f t="shared" si="3"/>
        <v>2632.9110667742902</v>
      </c>
      <c r="I18" s="201">
        <f t="shared" si="4"/>
        <v>3242.5611674080333</v>
      </c>
      <c r="J18" s="328">
        <f t="shared" si="5"/>
        <v>0.18801498851016943</v>
      </c>
      <c r="K18" s="328">
        <f t="shared" si="12"/>
        <v>0.8119850114898306</v>
      </c>
      <c r="L18" s="76"/>
      <c r="M18" s="660">
        <f>'NZ nat data'!C70</f>
        <v>15531.831390996367</v>
      </c>
      <c r="N18" s="201">
        <f t="shared" si="6"/>
        <v>9.2270666171694291</v>
      </c>
      <c r="O18" s="201">
        <f t="shared" si="0"/>
        <v>0.24191595337783389</v>
      </c>
      <c r="P18" s="323">
        <f t="shared" si="7"/>
        <v>9.4689825705472632</v>
      </c>
      <c r="Q18" s="201">
        <f t="shared" si="8"/>
        <v>40.034184342054793</v>
      </c>
      <c r="R18" s="201">
        <f t="shared" si="1"/>
        <v>0.85974641457186274</v>
      </c>
      <c r="S18" s="323">
        <f t="shared" si="9"/>
        <v>40.893930756626659</v>
      </c>
      <c r="T18" s="201">
        <f t="shared" si="10"/>
        <v>50.362913327173921</v>
      </c>
      <c r="U18" s="328">
        <f t="shared" si="11"/>
        <v>0.18801498851016943</v>
      </c>
      <c r="V18" s="328">
        <f>S18/$T18</f>
        <v>0.8119850114898306</v>
      </c>
    </row>
    <row r="19" spans="2:22" x14ac:dyDescent="0.35">
      <c r="B19" s="50" t="s">
        <v>17</v>
      </c>
      <c r="C19" s="259">
        <f>'Indoor impacts per HH'!P21</f>
        <v>0</v>
      </c>
      <c r="D19" s="259">
        <f>'Indoor impacts per HH'!P23</f>
        <v>0</v>
      </c>
      <c r="E19" s="324">
        <f>SUM(C19:D19)</f>
        <v>0</v>
      </c>
      <c r="F19" s="259">
        <f>'Outdoor impacts per HH'!D17</f>
        <v>0</v>
      </c>
      <c r="G19" s="259">
        <f>'Outdoor impacts per HH'!E17</f>
        <v>0</v>
      </c>
      <c r="H19" s="324">
        <f>SUM(F19:G19)</f>
        <v>0</v>
      </c>
      <c r="I19" s="259">
        <f t="shared" si="4"/>
        <v>0</v>
      </c>
      <c r="J19" s="329" t="str">
        <f t="shared" si="5"/>
        <v>n/a</v>
      </c>
      <c r="K19" s="240" t="s">
        <v>8</v>
      </c>
      <c r="L19" s="88" t="s">
        <v>210</v>
      </c>
      <c r="M19" s="660">
        <f>'NZ nat data'!C71</f>
        <v>44645.397397201348</v>
      </c>
      <c r="N19" s="259">
        <f t="shared" si="6"/>
        <v>0</v>
      </c>
      <c r="O19" s="259">
        <f t="shared" si="0"/>
        <v>0</v>
      </c>
      <c r="P19" s="324">
        <f>SUM(N19:O19)</f>
        <v>0</v>
      </c>
      <c r="Q19" s="259">
        <f t="shared" si="8"/>
        <v>0</v>
      </c>
      <c r="R19" s="259">
        <f t="shared" si="1"/>
        <v>0</v>
      </c>
      <c r="S19" s="324">
        <f>SUM(Q19:R19)</f>
        <v>0</v>
      </c>
      <c r="T19" s="259">
        <f t="shared" si="10"/>
        <v>0</v>
      </c>
      <c r="U19" s="329" t="str">
        <f t="shared" si="11"/>
        <v>n/a</v>
      </c>
      <c r="V19" s="240" t="s">
        <v>8</v>
      </c>
    </row>
    <row r="20" spans="2:22" ht="15" x14ac:dyDescent="0.4">
      <c r="B20" s="26" t="s">
        <v>146</v>
      </c>
      <c r="C20" s="71"/>
      <c r="D20" s="71"/>
      <c r="E20" s="71"/>
      <c r="F20" s="76"/>
      <c r="G20" s="76"/>
      <c r="H20" s="71"/>
      <c r="I20" s="201"/>
      <c r="J20" s="328"/>
      <c r="K20" s="76"/>
      <c r="L20" s="76"/>
      <c r="M20" s="659"/>
      <c r="N20" s="71"/>
      <c r="O20" s="71"/>
      <c r="P20" s="71"/>
      <c r="Q20" s="71"/>
      <c r="R20" s="71"/>
      <c r="S20" s="71"/>
      <c r="T20" s="201"/>
      <c r="U20" s="328"/>
      <c r="V20" s="76"/>
    </row>
    <row r="21" spans="2:22" x14ac:dyDescent="0.35">
      <c r="B21" s="37" t="s">
        <v>14</v>
      </c>
      <c r="C21" s="201">
        <f>'Indoor impacts per HH'!I39</f>
        <v>0</v>
      </c>
      <c r="D21" s="201">
        <f>'Indoor impacts per HH'!I41</f>
        <v>0</v>
      </c>
      <c r="E21" s="323">
        <f>SUM(C21:D21)</f>
        <v>0</v>
      </c>
      <c r="F21" s="201">
        <f>'Outdoor impacts per HH'!D21</f>
        <v>0</v>
      </c>
      <c r="G21" s="201">
        <f>'Outdoor impacts per HH'!E21</f>
        <v>0</v>
      </c>
      <c r="H21" s="323">
        <f>SUM(F21:G21)</f>
        <v>0</v>
      </c>
      <c r="I21" s="201">
        <f t="shared" si="4"/>
        <v>0</v>
      </c>
      <c r="J21" s="328" t="str">
        <f t="shared" si="5"/>
        <v>n/a</v>
      </c>
      <c r="K21" s="239" t="s">
        <v>8</v>
      </c>
      <c r="L21" s="86" t="s">
        <v>206</v>
      </c>
      <c r="M21" s="659"/>
      <c r="N21" s="201">
        <f t="shared" si="6"/>
        <v>0</v>
      </c>
      <c r="O21" s="201">
        <f t="shared" si="0"/>
        <v>0</v>
      </c>
      <c r="P21" s="323">
        <f>SUM(N21:O21)</f>
        <v>0</v>
      </c>
      <c r="Q21" s="201">
        <f t="shared" ref="Q21:Q28" si="13">F21*$M21/10^6</f>
        <v>0</v>
      </c>
      <c r="R21" s="201">
        <f t="shared" ref="R21:R28" si="14">G21*$M21/10^6</f>
        <v>0</v>
      </c>
      <c r="S21" s="323">
        <f>SUM(Q21:R21)</f>
        <v>0</v>
      </c>
      <c r="T21" s="201">
        <f t="shared" ref="T21:T28" si="15">P21+S21</f>
        <v>0</v>
      </c>
      <c r="U21" s="328" t="str">
        <f t="shared" ref="U21:U28" si="16">IFERROR(P21/T21,"n/a")</f>
        <v>n/a</v>
      </c>
      <c r="V21" s="239" t="s">
        <v>8</v>
      </c>
    </row>
    <row r="22" spans="2:22" x14ac:dyDescent="0.35">
      <c r="B22" s="37" t="s">
        <v>15</v>
      </c>
      <c r="C22" s="201">
        <f>'Indoor impacts per HH'!J39</f>
        <v>9057.8529509853452</v>
      </c>
      <c r="D22" s="201">
        <f>'Indoor impacts per HH'!J41</f>
        <v>129.81403968905843</v>
      </c>
      <c r="E22" s="323">
        <f t="shared" ref="E22:E27" si="17">SUM(C22:D22)</f>
        <v>9187.6669906744028</v>
      </c>
      <c r="F22" s="201">
        <f>'Outdoor impacts per HH'!D22</f>
        <v>0</v>
      </c>
      <c r="G22" s="201">
        <f>'Outdoor impacts per HH'!E22</f>
        <v>0</v>
      </c>
      <c r="H22" s="323">
        <f t="shared" ref="H22:H27" si="18">SUM(F22:G22)</f>
        <v>0</v>
      </c>
      <c r="I22" s="201">
        <f t="shared" si="4"/>
        <v>9187.6669906744028</v>
      </c>
      <c r="J22" s="328">
        <f t="shared" si="5"/>
        <v>1</v>
      </c>
      <c r="K22" s="328">
        <f>H22/$I22</f>
        <v>0</v>
      </c>
      <c r="L22" s="86" t="s">
        <v>421</v>
      </c>
      <c r="M22" s="660">
        <f>M13</f>
        <v>360099</v>
      </c>
      <c r="N22" s="201">
        <f t="shared" si="6"/>
        <v>3261.7237897968716</v>
      </c>
      <c r="O22" s="201">
        <f t="shared" si="0"/>
        <v>46.745905877990253</v>
      </c>
      <c r="P22" s="323">
        <f t="shared" ref="P22:P27" si="19">SUM(N22:O22)</f>
        <v>3308.4696956748621</v>
      </c>
      <c r="Q22" s="201">
        <f t="shared" si="13"/>
        <v>0</v>
      </c>
      <c r="R22" s="201">
        <f t="shared" si="14"/>
        <v>0</v>
      </c>
      <c r="S22" s="323">
        <f t="shared" ref="S22:S27" si="20">SUM(Q22:R22)</f>
        <v>0</v>
      </c>
      <c r="T22" s="201">
        <f t="shared" si="15"/>
        <v>3308.4696956748621</v>
      </c>
      <c r="U22" s="328">
        <f t="shared" si="16"/>
        <v>1</v>
      </c>
      <c r="V22" s="328">
        <f>S22/$T22</f>
        <v>0</v>
      </c>
    </row>
    <row r="23" spans="2:22" ht="15" x14ac:dyDescent="0.4">
      <c r="B23" s="37" t="s">
        <v>58</v>
      </c>
      <c r="C23" s="201">
        <f>'Indoor impacts per HH'!K39</f>
        <v>0</v>
      </c>
      <c r="D23" s="201">
        <f>'Indoor impacts per HH'!K41</f>
        <v>0</v>
      </c>
      <c r="E23" s="323">
        <f t="shared" si="17"/>
        <v>0</v>
      </c>
      <c r="F23" s="201">
        <f>'Outdoor impacts per HH'!D23</f>
        <v>0</v>
      </c>
      <c r="G23" s="201">
        <f>'Outdoor impacts per HH'!E23</f>
        <v>0</v>
      </c>
      <c r="H23" s="323">
        <f t="shared" si="18"/>
        <v>0</v>
      </c>
      <c r="I23" s="201">
        <f t="shared" si="4"/>
        <v>0</v>
      </c>
      <c r="J23" s="328" t="str">
        <f t="shared" si="5"/>
        <v>n/a</v>
      </c>
      <c r="K23" s="239" t="s">
        <v>8</v>
      </c>
      <c r="L23" s="86" t="s">
        <v>422</v>
      </c>
      <c r="M23" s="660">
        <f t="shared" ref="M23:M28" si="21">M14</f>
        <v>1973.0777142229585</v>
      </c>
      <c r="N23" s="201">
        <f t="shared" si="6"/>
        <v>0</v>
      </c>
      <c r="O23" s="201">
        <f t="shared" si="0"/>
        <v>0</v>
      </c>
      <c r="P23" s="323">
        <f t="shared" si="19"/>
        <v>0</v>
      </c>
      <c r="Q23" s="201">
        <f t="shared" si="13"/>
        <v>0</v>
      </c>
      <c r="R23" s="201">
        <f t="shared" si="14"/>
        <v>0</v>
      </c>
      <c r="S23" s="323">
        <f t="shared" si="20"/>
        <v>0</v>
      </c>
      <c r="T23" s="201">
        <f t="shared" si="15"/>
        <v>0</v>
      </c>
      <c r="U23" s="328" t="str">
        <f t="shared" si="16"/>
        <v>n/a</v>
      </c>
      <c r="V23" s="239" t="s">
        <v>8</v>
      </c>
    </row>
    <row r="24" spans="2:22" ht="15" x14ac:dyDescent="0.4">
      <c r="B24" s="37" t="s">
        <v>21</v>
      </c>
      <c r="C24" s="201">
        <f>'Indoor impacts per HH'!L39</f>
        <v>0</v>
      </c>
      <c r="D24" s="201">
        <f>'Indoor impacts per HH'!L41</f>
        <v>0</v>
      </c>
      <c r="E24" s="323">
        <f t="shared" si="17"/>
        <v>0</v>
      </c>
      <c r="F24" s="201">
        <f>'Outdoor impacts per HH'!D24</f>
        <v>0</v>
      </c>
      <c r="G24" s="201">
        <f>'Outdoor impacts per HH'!E24</f>
        <v>0</v>
      </c>
      <c r="H24" s="323">
        <f t="shared" si="18"/>
        <v>0</v>
      </c>
      <c r="I24" s="201">
        <f t="shared" si="4"/>
        <v>0</v>
      </c>
      <c r="J24" s="328" t="str">
        <f t="shared" si="5"/>
        <v>n/a</v>
      </c>
      <c r="K24" s="239" t="s">
        <v>8</v>
      </c>
      <c r="L24" s="86" t="s">
        <v>422</v>
      </c>
      <c r="M24" s="660">
        <f t="shared" si="21"/>
        <v>101236.28659302443</v>
      </c>
      <c r="N24" s="201">
        <f t="shared" si="6"/>
        <v>0</v>
      </c>
      <c r="O24" s="201">
        <f t="shared" si="0"/>
        <v>0</v>
      </c>
      <c r="P24" s="323">
        <f t="shared" si="19"/>
        <v>0</v>
      </c>
      <c r="Q24" s="201">
        <f t="shared" si="13"/>
        <v>0</v>
      </c>
      <c r="R24" s="201">
        <f t="shared" si="14"/>
        <v>0</v>
      </c>
      <c r="S24" s="323">
        <f t="shared" si="20"/>
        <v>0</v>
      </c>
      <c r="T24" s="201">
        <f t="shared" si="15"/>
        <v>0</v>
      </c>
      <c r="U24" s="328" t="str">
        <f t="shared" si="16"/>
        <v>n/a</v>
      </c>
      <c r="V24" s="239" t="s">
        <v>8</v>
      </c>
    </row>
    <row r="25" spans="2:22" ht="15" x14ac:dyDescent="0.4">
      <c r="B25" s="37" t="s">
        <v>89</v>
      </c>
      <c r="C25" s="201">
        <f>'Indoor impacts per HH'!M39</f>
        <v>0</v>
      </c>
      <c r="D25" s="201">
        <f>'Indoor impacts per HH'!M41</f>
        <v>0</v>
      </c>
      <c r="E25" s="323">
        <f t="shared" si="17"/>
        <v>0</v>
      </c>
      <c r="F25" s="201">
        <f>'Outdoor impacts per HH'!D25</f>
        <v>0</v>
      </c>
      <c r="G25" s="201">
        <f>'Outdoor impacts per HH'!E25</f>
        <v>0</v>
      </c>
      <c r="H25" s="323">
        <f t="shared" si="18"/>
        <v>0</v>
      </c>
      <c r="I25" s="201">
        <f t="shared" si="4"/>
        <v>0</v>
      </c>
      <c r="J25" s="328" t="str">
        <f t="shared" si="5"/>
        <v>n/a</v>
      </c>
      <c r="K25" s="239" t="s">
        <v>8</v>
      </c>
      <c r="L25" s="86" t="s">
        <v>422</v>
      </c>
      <c r="M25" s="660">
        <f t="shared" si="21"/>
        <v>369512.44606453914</v>
      </c>
      <c r="N25" s="201">
        <f t="shared" si="6"/>
        <v>0</v>
      </c>
      <c r="O25" s="201">
        <f t="shared" si="0"/>
        <v>0</v>
      </c>
      <c r="P25" s="323">
        <f t="shared" si="19"/>
        <v>0</v>
      </c>
      <c r="Q25" s="201">
        <f t="shared" si="13"/>
        <v>0</v>
      </c>
      <c r="R25" s="201">
        <f t="shared" si="14"/>
        <v>0</v>
      </c>
      <c r="S25" s="323">
        <f t="shared" si="20"/>
        <v>0</v>
      </c>
      <c r="T25" s="201">
        <f t="shared" si="15"/>
        <v>0</v>
      </c>
      <c r="U25" s="328" t="str">
        <f t="shared" si="16"/>
        <v>n/a</v>
      </c>
      <c r="V25" s="239" t="s">
        <v>8</v>
      </c>
    </row>
    <row r="26" spans="2:22" ht="15" x14ac:dyDescent="0.4">
      <c r="B26" s="37" t="s">
        <v>90</v>
      </c>
      <c r="C26" s="201">
        <f>'Indoor impacts per HH'!N39</f>
        <v>0</v>
      </c>
      <c r="D26" s="201">
        <f>'Indoor impacts per HH'!N41</f>
        <v>0</v>
      </c>
      <c r="E26" s="323">
        <f t="shared" si="17"/>
        <v>0</v>
      </c>
      <c r="F26" s="201">
        <f>'Outdoor impacts per HH'!D26</f>
        <v>0</v>
      </c>
      <c r="G26" s="201">
        <f>'Outdoor impacts per HH'!E26</f>
        <v>0</v>
      </c>
      <c r="H26" s="323">
        <f t="shared" si="18"/>
        <v>0</v>
      </c>
      <c r="I26" s="201">
        <f t="shared" si="4"/>
        <v>0</v>
      </c>
      <c r="J26" s="328" t="str">
        <f t="shared" si="5"/>
        <v>n/a</v>
      </c>
      <c r="K26" s="239" t="s">
        <v>8</v>
      </c>
      <c r="L26" s="86" t="s">
        <v>422</v>
      </c>
      <c r="M26" s="660">
        <f t="shared" si="21"/>
        <v>35432.700307558553</v>
      </c>
      <c r="N26" s="201">
        <f t="shared" si="6"/>
        <v>0</v>
      </c>
      <c r="O26" s="201">
        <f t="shared" si="0"/>
        <v>0</v>
      </c>
      <c r="P26" s="323">
        <f t="shared" si="19"/>
        <v>0</v>
      </c>
      <c r="Q26" s="201">
        <f t="shared" si="13"/>
        <v>0</v>
      </c>
      <c r="R26" s="201">
        <f t="shared" si="14"/>
        <v>0</v>
      </c>
      <c r="S26" s="323">
        <f t="shared" si="20"/>
        <v>0</v>
      </c>
      <c r="T26" s="201">
        <f t="shared" si="15"/>
        <v>0</v>
      </c>
      <c r="U26" s="328" t="str">
        <f t="shared" si="16"/>
        <v>n/a</v>
      </c>
      <c r="V26" s="239" t="s">
        <v>8</v>
      </c>
    </row>
    <row r="27" spans="2:22" ht="15" x14ac:dyDescent="0.4">
      <c r="B27" s="37" t="s">
        <v>16</v>
      </c>
      <c r="C27" s="201">
        <f>'Indoor impacts per HH'!O39</f>
        <v>0</v>
      </c>
      <c r="D27" s="201">
        <f>'Indoor impacts per HH'!O41</f>
        <v>0</v>
      </c>
      <c r="E27" s="323">
        <f t="shared" si="17"/>
        <v>0</v>
      </c>
      <c r="F27" s="201">
        <f>'Outdoor impacts per HH'!D27</f>
        <v>0</v>
      </c>
      <c r="G27" s="201">
        <f>'Outdoor impacts per HH'!E27</f>
        <v>0</v>
      </c>
      <c r="H27" s="323">
        <f t="shared" si="18"/>
        <v>0</v>
      </c>
      <c r="I27" s="201">
        <f t="shared" si="4"/>
        <v>0</v>
      </c>
      <c r="J27" s="328" t="str">
        <f t="shared" si="5"/>
        <v>n/a</v>
      </c>
      <c r="K27" s="239" t="s">
        <v>8</v>
      </c>
      <c r="L27" s="86" t="s">
        <v>422</v>
      </c>
      <c r="M27" s="660">
        <f t="shared" si="21"/>
        <v>15531.831390996367</v>
      </c>
      <c r="N27" s="201">
        <f t="shared" si="6"/>
        <v>0</v>
      </c>
      <c r="O27" s="201">
        <f t="shared" si="0"/>
        <v>0</v>
      </c>
      <c r="P27" s="323">
        <f t="shared" si="19"/>
        <v>0</v>
      </c>
      <c r="Q27" s="201">
        <f t="shared" si="13"/>
        <v>0</v>
      </c>
      <c r="R27" s="201">
        <f t="shared" si="14"/>
        <v>0</v>
      </c>
      <c r="S27" s="323">
        <f t="shared" si="20"/>
        <v>0</v>
      </c>
      <c r="T27" s="201">
        <f t="shared" si="15"/>
        <v>0</v>
      </c>
      <c r="U27" s="328" t="str">
        <f t="shared" si="16"/>
        <v>n/a</v>
      </c>
      <c r="V27" s="239" t="s">
        <v>8</v>
      </c>
    </row>
    <row r="28" spans="2:22" x14ac:dyDescent="0.35">
      <c r="B28" s="50" t="s">
        <v>17</v>
      </c>
      <c r="C28" s="259">
        <f>'Indoor impacts per HH'!P39</f>
        <v>20147.830585658019</v>
      </c>
      <c r="D28" s="259">
        <f>'Indoor impacts per HH'!P41</f>
        <v>287.69099967611567</v>
      </c>
      <c r="E28" s="324">
        <f>SUM(C28:D28)</f>
        <v>20435.521585334136</v>
      </c>
      <c r="F28" s="259">
        <f>'Outdoor impacts per HH'!D28</f>
        <v>0</v>
      </c>
      <c r="G28" s="259">
        <f>'Outdoor impacts per HH'!E28</f>
        <v>0</v>
      </c>
      <c r="H28" s="324">
        <f>SUM(F28:G28)</f>
        <v>0</v>
      </c>
      <c r="I28" s="259">
        <f t="shared" si="4"/>
        <v>20435.521585334136</v>
      </c>
      <c r="J28" s="330">
        <f t="shared" si="5"/>
        <v>1</v>
      </c>
      <c r="K28" s="330">
        <f>H28/$I28</f>
        <v>0</v>
      </c>
      <c r="L28" s="202" t="s">
        <v>421</v>
      </c>
      <c r="M28" s="660">
        <f t="shared" si="21"/>
        <v>44645.397397201348</v>
      </c>
      <c r="N28" s="259">
        <f t="shared" si="6"/>
        <v>899.5079031881902</v>
      </c>
      <c r="O28" s="259">
        <f t="shared" si="0"/>
        <v>12.844079008138308</v>
      </c>
      <c r="P28" s="324">
        <f>SUM(N28:O28)</f>
        <v>912.35198219632855</v>
      </c>
      <c r="Q28" s="259">
        <f t="shared" si="13"/>
        <v>0</v>
      </c>
      <c r="R28" s="259">
        <f t="shared" si="14"/>
        <v>0</v>
      </c>
      <c r="S28" s="324">
        <f>SUM(Q28:R28)</f>
        <v>0</v>
      </c>
      <c r="T28" s="259">
        <f t="shared" si="15"/>
        <v>912.35198219632855</v>
      </c>
      <c r="U28" s="330">
        <f t="shared" si="16"/>
        <v>1</v>
      </c>
      <c r="V28" s="330">
        <f>S28/$T28</f>
        <v>0</v>
      </c>
    </row>
    <row r="29" spans="2:22" ht="15" x14ac:dyDescent="0.4">
      <c r="B29" s="347" t="s">
        <v>647</v>
      </c>
      <c r="C29" s="71"/>
      <c r="D29" s="71"/>
      <c r="E29" s="71"/>
      <c r="F29" s="76"/>
      <c r="G29" s="76"/>
      <c r="H29" s="71"/>
      <c r="I29" s="201"/>
      <c r="J29" s="328"/>
      <c r="K29" s="76"/>
      <c r="L29" s="76"/>
      <c r="M29" s="659"/>
      <c r="N29" s="71"/>
      <c r="O29" s="71"/>
      <c r="P29" s="71"/>
      <c r="Q29" s="71"/>
      <c r="R29" s="71"/>
      <c r="S29" s="71"/>
      <c r="T29" s="201"/>
      <c r="U29" s="328"/>
      <c r="V29" s="76"/>
    </row>
    <row r="30" spans="2:22" x14ac:dyDescent="0.35">
      <c r="B30" s="37" t="s">
        <v>14</v>
      </c>
      <c r="C30" s="201">
        <f>C12+C21</f>
        <v>0</v>
      </c>
      <c r="D30" s="201">
        <f>D12+D21</f>
        <v>0</v>
      </c>
      <c r="E30" s="323">
        <f>SUM(C30:D30)</f>
        <v>0</v>
      </c>
      <c r="F30" s="201">
        <f t="shared" ref="F30:G30" si="22">F12+F21</f>
        <v>0</v>
      </c>
      <c r="G30" s="201">
        <f t="shared" si="22"/>
        <v>0</v>
      </c>
      <c r="H30" s="323">
        <f>SUM(F30:G30)</f>
        <v>0</v>
      </c>
      <c r="I30" s="201">
        <f t="shared" si="4"/>
        <v>0</v>
      </c>
      <c r="J30" s="328" t="str">
        <f t="shared" ref="J30:J37" si="23">IFERROR(E30/I30,"n/a")</f>
        <v>n/a</v>
      </c>
      <c r="K30" s="239" t="s">
        <v>8</v>
      </c>
      <c r="L30" s="86" t="s">
        <v>206</v>
      </c>
      <c r="M30" s="659"/>
      <c r="N30" s="201">
        <f>N12+N21</f>
        <v>0</v>
      </c>
      <c r="O30" s="201">
        <f>O12+O21</f>
        <v>0</v>
      </c>
      <c r="P30" s="323">
        <f>SUM(N30:O30)</f>
        <v>0</v>
      </c>
      <c r="Q30" s="201">
        <f>Q12+Q21</f>
        <v>0</v>
      </c>
      <c r="R30" s="201">
        <f>R12+R21</f>
        <v>0</v>
      </c>
      <c r="S30" s="323">
        <f>SUM(Q30:R30)</f>
        <v>0</v>
      </c>
      <c r="T30" s="201">
        <f t="shared" ref="T30:T37" si="24">P30+S30</f>
        <v>0</v>
      </c>
      <c r="U30" s="328" t="str">
        <f t="shared" ref="U30:U37" si="25">IFERROR(P30/T30,"n/a")</f>
        <v>n/a</v>
      </c>
      <c r="V30" s="239" t="s">
        <v>8</v>
      </c>
    </row>
    <row r="31" spans="2:22" x14ac:dyDescent="0.35">
      <c r="B31" s="37" t="s">
        <v>15</v>
      </c>
      <c r="C31" s="201">
        <f t="shared" ref="C31:D37" si="26">C13+C22</f>
        <v>9057.8529509853452</v>
      </c>
      <c r="D31" s="201">
        <f t="shared" si="26"/>
        <v>129.81403968905843</v>
      </c>
      <c r="E31" s="323">
        <f t="shared" ref="E31:E36" si="27">SUM(C31:D31)</f>
        <v>9187.6669906744028</v>
      </c>
      <c r="F31" s="201">
        <f t="shared" ref="F31:G31" si="28">F13+F22</f>
        <v>0</v>
      </c>
      <c r="G31" s="201">
        <f t="shared" si="28"/>
        <v>0</v>
      </c>
      <c r="H31" s="323">
        <f t="shared" ref="H31:H36" si="29">SUM(F31:G31)</f>
        <v>0</v>
      </c>
      <c r="I31" s="201">
        <f t="shared" si="4"/>
        <v>9187.6669906744028</v>
      </c>
      <c r="J31" s="328">
        <f t="shared" si="23"/>
        <v>1</v>
      </c>
      <c r="K31" s="328">
        <f>H31/$I31</f>
        <v>0</v>
      </c>
      <c r="L31" s="120"/>
      <c r="M31" s="659"/>
      <c r="N31" s="201">
        <f t="shared" ref="N31:O31" si="30">N13+N22</f>
        <v>3261.7237897968716</v>
      </c>
      <c r="O31" s="201">
        <f t="shared" si="30"/>
        <v>46.745905877990253</v>
      </c>
      <c r="P31" s="323">
        <f t="shared" ref="P31:P36" si="31">SUM(N31:O31)</f>
        <v>3308.4696956748621</v>
      </c>
      <c r="Q31" s="201">
        <f t="shared" ref="Q31:R31" si="32">Q13+Q22</f>
        <v>0</v>
      </c>
      <c r="R31" s="201">
        <f t="shared" si="32"/>
        <v>0</v>
      </c>
      <c r="S31" s="323">
        <f t="shared" ref="S31:S36" si="33">SUM(Q31:R31)</f>
        <v>0</v>
      </c>
      <c r="T31" s="201">
        <f t="shared" si="24"/>
        <v>3308.4696956748621</v>
      </c>
      <c r="U31" s="328">
        <f t="shared" si="25"/>
        <v>1</v>
      </c>
      <c r="V31" s="328">
        <f t="shared" ref="V31:V37" si="34">S31/$T31</f>
        <v>0</v>
      </c>
    </row>
    <row r="32" spans="2:22" ht="15" x14ac:dyDescent="0.4">
      <c r="B32" s="37" t="s">
        <v>58</v>
      </c>
      <c r="C32" s="201">
        <f t="shared" si="26"/>
        <v>51911.093743613797</v>
      </c>
      <c r="D32" s="201">
        <f t="shared" si="26"/>
        <v>1490.1634612575203</v>
      </c>
      <c r="E32" s="323">
        <f t="shared" si="27"/>
        <v>53401.257204871319</v>
      </c>
      <c r="F32" s="201">
        <f t="shared" ref="F32:G32" si="35">F14+F23</f>
        <v>26188.227499671339</v>
      </c>
      <c r="G32" s="201">
        <f t="shared" si="35"/>
        <v>562.40023537042725</v>
      </c>
      <c r="H32" s="323">
        <f t="shared" si="29"/>
        <v>26750.627735041766</v>
      </c>
      <c r="I32" s="201">
        <f t="shared" si="4"/>
        <v>80151.884939913085</v>
      </c>
      <c r="J32" s="328">
        <f t="shared" si="23"/>
        <v>0.66625079678293619</v>
      </c>
      <c r="K32" s="328">
        <f t="shared" ref="K32:K36" si="36">H32/$I32</f>
        <v>0.33374920321706375</v>
      </c>
      <c r="L32" s="86" t="s">
        <v>422</v>
      </c>
      <c r="M32" s="659"/>
      <c r="N32" s="201">
        <f t="shared" ref="N32:O32" si="37">N14+N23</f>
        <v>102.42462218646324</v>
      </c>
      <c r="O32" s="201">
        <f t="shared" si="37"/>
        <v>2.9402083159565606</v>
      </c>
      <c r="P32" s="323">
        <f t="shared" si="31"/>
        <v>105.36483050241981</v>
      </c>
      <c r="Q32" s="201">
        <f t="shared" ref="Q32:R32" si="38">Q14+Q23</f>
        <v>51.671408054602345</v>
      </c>
      <c r="R32" s="201">
        <f t="shared" si="38"/>
        <v>1.1096593708831366</v>
      </c>
      <c r="S32" s="323">
        <f t="shared" si="33"/>
        <v>52.781067425485482</v>
      </c>
      <c r="T32" s="201">
        <f t="shared" si="24"/>
        <v>158.14589792790528</v>
      </c>
      <c r="U32" s="328">
        <f t="shared" si="25"/>
        <v>0.66625079678293631</v>
      </c>
      <c r="V32" s="328">
        <f t="shared" si="34"/>
        <v>0.33374920321706375</v>
      </c>
    </row>
    <row r="33" spans="1:22" ht="15" x14ac:dyDescent="0.4">
      <c r="B33" s="37" t="s">
        <v>21</v>
      </c>
      <c r="C33" s="201">
        <f t="shared" si="26"/>
        <v>7480.2764886046307</v>
      </c>
      <c r="D33" s="201">
        <f t="shared" si="26"/>
        <v>198.2843157124816</v>
      </c>
      <c r="E33" s="323">
        <f t="shared" si="27"/>
        <v>7678.5608043171123</v>
      </c>
      <c r="F33" s="201">
        <f t="shared" ref="F33:G33" si="39">F15+F24</f>
        <v>16611.58550004696</v>
      </c>
      <c r="G33" s="201">
        <f t="shared" si="39"/>
        <v>356.7389047318926</v>
      </c>
      <c r="H33" s="323">
        <f t="shared" si="29"/>
        <v>16968.324404778854</v>
      </c>
      <c r="I33" s="201">
        <f t="shared" si="4"/>
        <v>24646.885209095966</v>
      </c>
      <c r="J33" s="328">
        <f t="shared" si="23"/>
        <v>0.31154284767323576</v>
      </c>
      <c r="K33" s="328">
        <f t="shared" si="36"/>
        <v>0.68845715232676419</v>
      </c>
      <c r="L33" s="86" t="s">
        <v>422</v>
      </c>
      <c r="M33" s="659"/>
      <c r="N33" s="201">
        <f t="shared" ref="N33:O33" si="40">N15+N24</f>
        <v>757.27541439544086</v>
      </c>
      <c r="O33" s="201">
        <f t="shared" si="40"/>
        <v>20.073567812370523</v>
      </c>
      <c r="P33" s="323">
        <f t="shared" si="31"/>
        <v>777.34898220781133</v>
      </c>
      <c r="Q33" s="201">
        <f t="shared" ref="Q33:R33" si="41">Q15+Q24</f>
        <v>1681.6952304472829</v>
      </c>
      <c r="R33" s="201">
        <f t="shared" si="41"/>
        <v>36.114921998319524</v>
      </c>
      <c r="S33" s="323">
        <f t="shared" si="33"/>
        <v>1717.8101524456024</v>
      </c>
      <c r="T33" s="201">
        <f t="shared" si="24"/>
        <v>2495.1591346534137</v>
      </c>
      <c r="U33" s="328">
        <f t="shared" si="25"/>
        <v>0.31154284767323581</v>
      </c>
      <c r="V33" s="328">
        <f t="shared" si="34"/>
        <v>0.68845715232676419</v>
      </c>
    </row>
    <row r="34" spans="1:22" ht="15" x14ac:dyDescent="0.4">
      <c r="B34" s="37" t="s">
        <v>89</v>
      </c>
      <c r="C34" s="201">
        <f t="shared" si="26"/>
        <v>1775.9036434290026</v>
      </c>
      <c r="D34" s="201">
        <f t="shared" si="26"/>
        <v>46.647547645769748</v>
      </c>
      <c r="E34" s="323">
        <f t="shared" si="27"/>
        <v>1822.5511910747723</v>
      </c>
      <c r="F34" s="201">
        <f t="shared" ref="F34:G34" si="42">F16+F25</f>
        <v>12081.153090943244</v>
      </c>
      <c r="G34" s="201">
        <f t="shared" si="42"/>
        <v>259.44647616864921</v>
      </c>
      <c r="H34" s="323">
        <f t="shared" si="29"/>
        <v>12340.599567111893</v>
      </c>
      <c r="I34" s="201">
        <f t="shared" si="4"/>
        <v>14163.150758186664</v>
      </c>
      <c r="J34" s="328">
        <f t="shared" si="23"/>
        <v>0.12868260898947861</v>
      </c>
      <c r="K34" s="328">
        <f t="shared" si="36"/>
        <v>0.87131739101052141</v>
      </c>
      <c r="L34" s="86" t="s">
        <v>422</v>
      </c>
      <c r="M34" s="659"/>
      <c r="N34" s="201">
        <f t="shared" ref="N34:O34" si="43">N16+N25</f>
        <v>656.21849925837796</v>
      </c>
      <c r="O34" s="201">
        <f t="shared" si="43"/>
        <v>17.236849433500513</v>
      </c>
      <c r="P34" s="323">
        <f t="shared" si="31"/>
        <v>673.4553486918785</v>
      </c>
      <c r="Q34" s="201">
        <f t="shared" ref="Q34:R34" si="44">Q16+Q25</f>
        <v>4464.1364299146062</v>
      </c>
      <c r="R34" s="201">
        <f t="shared" si="44"/>
        <v>95.868702031902728</v>
      </c>
      <c r="S34" s="323">
        <f t="shared" si="33"/>
        <v>4560.0051319465092</v>
      </c>
      <c r="T34" s="201">
        <f t="shared" si="24"/>
        <v>5233.4604806383877</v>
      </c>
      <c r="U34" s="328">
        <f t="shared" si="25"/>
        <v>0.12868260898947861</v>
      </c>
      <c r="V34" s="328">
        <f t="shared" si="34"/>
        <v>0.87131739101052141</v>
      </c>
    </row>
    <row r="35" spans="1:22" ht="15" x14ac:dyDescent="0.4">
      <c r="B35" s="37" t="s">
        <v>90</v>
      </c>
      <c r="C35" s="201">
        <f t="shared" si="26"/>
        <v>1775.9036434290026</v>
      </c>
      <c r="D35" s="201">
        <f t="shared" si="26"/>
        <v>46.647547645769748</v>
      </c>
      <c r="E35" s="323">
        <f t="shared" si="27"/>
        <v>1822.5511910747723</v>
      </c>
      <c r="F35" s="201">
        <f t="shared" ref="F35:G35" si="45">F17+F26</f>
        <v>3113.6992502431035</v>
      </c>
      <c r="G35" s="201">
        <f t="shared" si="45"/>
        <v>66.867648497074541</v>
      </c>
      <c r="H35" s="323">
        <f t="shared" si="29"/>
        <v>3180.5668987401782</v>
      </c>
      <c r="I35" s="201">
        <f t="shared" si="4"/>
        <v>5003.1180898149505</v>
      </c>
      <c r="J35" s="328">
        <f t="shared" si="23"/>
        <v>0.36428306475216193</v>
      </c>
      <c r="K35" s="328">
        <f t="shared" si="36"/>
        <v>0.63571693524783812</v>
      </c>
      <c r="L35" s="86" t="s">
        <v>422</v>
      </c>
      <c r="M35" s="659"/>
      <c r="N35" s="201">
        <f t="shared" ref="N35:O35" si="46">N17+N26</f>
        <v>62.925061572721177</v>
      </c>
      <c r="O35" s="201">
        <f t="shared" si="46"/>
        <v>1.6528485758151179</v>
      </c>
      <c r="P35" s="323">
        <f t="shared" si="31"/>
        <v>64.57791014853629</v>
      </c>
      <c r="Q35" s="201">
        <f t="shared" ref="Q35:R35" si="47">Q17+Q26</f>
        <v>110.32677238173365</v>
      </c>
      <c r="R35" s="201">
        <f t="shared" si="47"/>
        <v>2.3693013494680106</v>
      </c>
      <c r="S35" s="323">
        <f t="shared" si="33"/>
        <v>112.69607373120166</v>
      </c>
      <c r="T35" s="201">
        <f t="shared" si="24"/>
        <v>177.27398387973795</v>
      </c>
      <c r="U35" s="328">
        <f t="shared" si="25"/>
        <v>0.36428306475216193</v>
      </c>
      <c r="V35" s="328">
        <f t="shared" si="34"/>
        <v>0.63571693524783812</v>
      </c>
    </row>
    <row r="36" spans="1:22" ht="15" x14ac:dyDescent="0.4">
      <c r="B36" s="37" t="s">
        <v>16</v>
      </c>
      <c r="C36" s="201">
        <f t="shared" si="26"/>
        <v>594.07460619990104</v>
      </c>
      <c r="D36" s="201">
        <f t="shared" si="26"/>
        <v>15.57549443384184</v>
      </c>
      <c r="E36" s="323">
        <f t="shared" si="27"/>
        <v>609.65010063374291</v>
      </c>
      <c r="F36" s="201">
        <f t="shared" ref="F36:G36" si="48">F18+F27</f>
        <v>2577.557232900569</v>
      </c>
      <c r="G36" s="201">
        <f t="shared" si="48"/>
        <v>55.353833873721314</v>
      </c>
      <c r="H36" s="323">
        <f t="shared" si="29"/>
        <v>2632.9110667742902</v>
      </c>
      <c r="I36" s="201">
        <f t="shared" si="4"/>
        <v>3242.5611674080333</v>
      </c>
      <c r="J36" s="328">
        <f t="shared" si="23"/>
        <v>0.18801498851016943</v>
      </c>
      <c r="K36" s="328">
        <f t="shared" si="36"/>
        <v>0.8119850114898306</v>
      </c>
      <c r="L36" s="86" t="s">
        <v>422</v>
      </c>
      <c r="M36" s="659"/>
      <c r="N36" s="201">
        <f t="shared" ref="N36:O36" si="49">N18+N27</f>
        <v>9.2270666171694291</v>
      </c>
      <c r="O36" s="201">
        <f t="shared" si="49"/>
        <v>0.24191595337783389</v>
      </c>
      <c r="P36" s="323">
        <f t="shared" si="31"/>
        <v>9.4689825705472632</v>
      </c>
      <c r="Q36" s="201">
        <f t="shared" ref="Q36:R36" si="50">Q18+Q27</f>
        <v>40.034184342054793</v>
      </c>
      <c r="R36" s="201">
        <f t="shared" si="50"/>
        <v>0.85974641457186274</v>
      </c>
      <c r="S36" s="323">
        <f t="shared" si="33"/>
        <v>40.893930756626659</v>
      </c>
      <c r="T36" s="201">
        <f t="shared" si="24"/>
        <v>50.362913327173921</v>
      </c>
      <c r="U36" s="328">
        <f t="shared" si="25"/>
        <v>0.18801498851016943</v>
      </c>
      <c r="V36" s="328">
        <f t="shared" si="34"/>
        <v>0.8119850114898306</v>
      </c>
    </row>
    <row r="37" spans="1:22" x14ac:dyDescent="0.35">
      <c r="B37" s="50" t="s">
        <v>17</v>
      </c>
      <c r="C37" s="259">
        <f t="shared" si="26"/>
        <v>20147.830585658019</v>
      </c>
      <c r="D37" s="259">
        <f t="shared" si="26"/>
        <v>287.69099967611567</v>
      </c>
      <c r="E37" s="324">
        <f>SUM(C37:D37)</f>
        <v>20435.521585334136</v>
      </c>
      <c r="F37" s="259">
        <f t="shared" ref="F37:G37" si="51">F19+F28</f>
        <v>0</v>
      </c>
      <c r="G37" s="259">
        <f t="shared" si="51"/>
        <v>0</v>
      </c>
      <c r="H37" s="324">
        <f>SUM(F37:G37)</f>
        <v>0</v>
      </c>
      <c r="I37" s="259">
        <f t="shared" si="4"/>
        <v>20435.521585334136</v>
      </c>
      <c r="J37" s="330">
        <f t="shared" si="23"/>
        <v>1</v>
      </c>
      <c r="K37" s="330">
        <f>H37/$I37</f>
        <v>0</v>
      </c>
      <c r="L37" s="202" t="s">
        <v>421</v>
      </c>
      <c r="M37" s="659"/>
      <c r="N37" s="259">
        <f t="shared" ref="N37:O37" si="52">N19+N28</f>
        <v>899.5079031881902</v>
      </c>
      <c r="O37" s="259">
        <f t="shared" si="52"/>
        <v>12.844079008138308</v>
      </c>
      <c r="P37" s="324">
        <f>SUM(N37:O37)</f>
        <v>912.35198219632855</v>
      </c>
      <c r="Q37" s="259">
        <f t="shared" ref="Q37:R37" si="53">Q19+Q28</f>
        <v>0</v>
      </c>
      <c r="R37" s="259">
        <f t="shared" si="53"/>
        <v>0</v>
      </c>
      <c r="S37" s="324">
        <f>SUM(Q37:R37)</f>
        <v>0</v>
      </c>
      <c r="T37" s="259">
        <f t="shared" si="24"/>
        <v>912.35198219632855</v>
      </c>
      <c r="U37" s="330">
        <f t="shared" si="25"/>
        <v>1</v>
      </c>
      <c r="V37" s="330">
        <f t="shared" si="34"/>
        <v>0</v>
      </c>
    </row>
    <row r="40" spans="1:22" ht="15.5" x14ac:dyDescent="0.35">
      <c r="A40" s="241" t="s">
        <v>474</v>
      </c>
      <c r="B40" s="434"/>
    </row>
    <row r="41" spans="1:22" x14ac:dyDescent="0.35">
      <c r="F41" s="358" t="s">
        <v>701</v>
      </c>
      <c r="G41" s="174"/>
      <c r="H41" s="174"/>
      <c r="I41" s="174"/>
    </row>
    <row r="42" spans="1:22" x14ac:dyDescent="0.35">
      <c r="B42" s="444" t="s">
        <v>18</v>
      </c>
      <c r="C42" s="716" t="s">
        <v>852</v>
      </c>
      <c r="D42" s="717"/>
      <c r="E42" s="717"/>
      <c r="F42" s="717"/>
      <c r="G42" s="717"/>
      <c r="H42" s="717"/>
      <c r="I42" s="717"/>
      <c r="J42" s="717"/>
      <c r="K42" s="717"/>
      <c r="L42" s="314"/>
      <c r="M42" s="720" t="s">
        <v>861</v>
      </c>
      <c r="N42" s="716" t="s">
        <v>853</v>
      </c>
      <c r="O42" s="717"/>
      <c r="P42" s="717"/>
      <c r="Q42" s="717"/>
      <c r="R42" s="717"/>
      <c r="S42" s="717"/>
      <c r="T42" s="717"/>
      <c r="U42" s="717"/>
      <c r="V42" s="717"/>
    </row>
    <row r="43" spans="1:22" x14ac:dyDescent="0.35">
      <c r="B43" s="12"/>
      <c r="C43" s="325" t="s">
        <v>614</v>
      </c>
      <c r="D43" s="325" t="s">
        <v>615</v>
      </c>
      <c r="E43" s="200" t="s">
        <v>618</v>
      </c>
      <c r="F43" s="326" t="s">
        <v>616</v>
      </c>
      <c r="G43" s="327" t="s">
        <v>617</v>
      </c>
      <c r="H43" s="322" t="s">
        <v>619</v>
      </c>
      <c r="I43" s="315" t="s">
        <v>610</v>
      </c>
      <c r="J43" s="325" t="s">
        <v>472</v>
      </c>
      <c r="K43" s="326" t="s">
        <v>473</v>
      </c>
      <c r="L43" s="51"/>
      <c r="M43" s="721"/>
      <c r="N43" s="325" t="s">
        <v>614</v>
      </c>
      <c r="O43" s="325" t="s">
        <v>615</v>
      </c>
      <c r="P43" s="200" t="s">
        <v>618</v>
      </c>
      <c r="Q43" s="326" t="s">
        <v>616</v>
      </c>
      <c r="R43" s="327" t="s">
        <v>617</v>
      </c>
      <c r="S43" s="322" t="s">
        <v>619</v>
      </c>
      <c r="T43" s="315" t="s">
        <v>610</v>
      </c>
      <c r="U43" s="325" t="s">
        <v>472</v>
      </c>
      <c r="V43" s="326" t="s">
        <v>473</v>
      </c>
    </row>
    <row r="44" spans="1:22" ht="15" x14ac:dyDescent="0.4">
      <c r="B44" s="15" t="s">
        <v>145</v>
      </c>
      <c r="C44" s="35"/>
      <c r="D44" s="35"/>
      <c r="E44" s="35"/>
      <c r="F44" s="21"/>
      <c r="G44" s="21"/>
      <c r="H44" s="21"/>
      <c r="I44" s="21"/>
      <c r="J44" s="21"/>
      <c r="K44" s="21"/>
      <c r="L44" s="21"/>
      <c r="M44" s="659"/>
      <c r="N44" s="35"/>
      <c r="O44" s="35"/>
      <c r="P44" s="35"/>
      <c r="Q44" s="21"/>
      <c r="R44" s="21"/>
      <c r="S44" s="21"/>
      <c r="T44" s="21"/>
      <c r="U44" s="21"/>
      <c r="V44" s="21"/>
    </row>
    <row r="45" spans="1:22" x14ac:dyDescent="0.35">
      <c r="B45" s="37" t="s">
        <v>14</v>
      </c>
      <c r="C45" s="201">
        <f>'Indoor impacts per HH'!I59</f>
        <v>0</v>
      </c>
      <c r="D45" s="201">
        <f>'Indoor impacts per HH'!I61</f>
        <v>0</v>
      </c>
      <c r="E45" s="323">
        <f>SUM(C45:D45)</f>
        <v>0</v>
      </c>
      <c r="F45" s="201">
        <f>'Outdoor impacts per HH'!D10</f>
        <v>0</v>
      </c>
      <c r="G45" s="201">
        <f>'Outdoor impacts per HH'!E10</f>
        <v>0</v>
      </c>
      <c r="H45" s="323">
        <f>SUM(F45:G45)</f>
        <v>0</v>
      </c>
      <c r="I45" s="201">
        <f>E45+H45</f>
        <v>0</v>
      </c>
      <c r="J45" s="328" t="str">
        <f>IFERROR(E45/I45,"n/a")</f>
        <v>n/a</v>
      </c>
      <c r="K45" s="239" t="s">
        <v>8</v>
      </c>
      <c r="L45" s="86" t="s">
        <v>206</v>
      </c>
      <c r="M45" s="659"/>
      <c r="N45" s="201">
        <f>C45*$M45/10^6</f>
        <v>0</v>
      </c>
      <c r="O45" s="201">
        <f t="shared" ref="O45:O52" si="54">D45*$M45/10^6</f>
        <v>0</v>
      </c>
      <c r="P45" s="323">
        <f>SUM(N45:O45)</f>
        <v>0</v>
      </c>
      <c r="Q45" s="201">
        <f>F45*$M45/10^6</f>
        <v>0</v>
      </c>
      <c r="R45" s="201">
        <f t="shared" ref="R45:R52" si="55">G45*$M45/10^6</f>
        <v>0</v>
      </c>
      <c r="S45" s="323">
        <f>SUM(Q45:R45)</f>
        <v>0</v>
      </c>
      <c r="T45" s="201">
        <f>P45+S45</f>
        <v>0</v>
      </c>
      <c r="U45" s="328" t="str">
        <f>IFERROR(P45/T45,"n/a")</f>
        <v>n/a</v>
      </c>
      <c r="V45" s="239" t="s">
        <v>8</v>
      </c>
    </row>
    <row r="46" spans="1:22" x14ac:dyDescent="0.35">
      <c r="B46" s="37" t="s">
        <v>15</v>
      </c>
      <c r="C46" s="201">
        <f>'Indoor impacts per HH'!J59</f>
        <v>0</v>
      </c>
      <c r="D46" s="201">
        <f>'Indoor impacts per HH'!J61</f>
        <v>0</v>
      </c>
      <c r="E46" s="323">
        <f t="shared" ref="E46:E51" si="56">SUM(C46:D46)</f>
        <v>0</v>
      </c>
      <c r="F46" s="201">
        <f>'Outdoor impacts per HH'!D11</f>
        <v>0</v>
      </c>
      <c r="G46" s="201">
        <f>'Outdoor impacts per HH'!E11</f>
        <v>0</v>
      </c>
      <c r="H46" s="323">
        <f t="shared" ref="H46:H51" si="57">SUM(F46:G46)</f>
        <v>0</v>
      </c>
      <c r="I46" s="201">
        <f t="shared" ref="I46:I61" si="58">E46+H46</f>
        <v>0</v>
      </c>
      <c r="J46" s="328" t="str">
        <f t="shared" ref="J46:J52" si="59">IFERROR(E46/I46,"n/a")</f>
        <v>n/a</v>
      </c>
      <c r="K46" s="239" t="s">
        <v>8</v>
      </c>
      <c r="L46" s="86" t="s">
        <v>210</v>
      </c>
      <c r="M46" s="660">
        <f>M13</f>
        <v>360099</v>
      </c>
      <c r="N46" s="201">
        <f t="shared" ref="N46:N52" si="60">C46*$M46/10^6</f>
        <v>0</v>
      </c>
      <c r="O46" s="201">
        <f t="shared" si="54"/>
        <v>0</v>
      </c>
      <c r="P46" s="323">
        <f t="shared" ref="P46:P51" si="61">SUM(N46:O46)</f>
        <v>0</v>
      </c>
      <c r="Q46" s="201">
        <f t="shared" ref="Q46:Q52" si="62">F46*$M46/10^6</f>
        <v>0</v>
      </c>
      <c r="R46" s="201">
        <f t="shared" si="55"/>
        <v>0</v>
      </c>
      <c r="S46" s="323">
        <f t="shared" ref="S46:S51" si="63">SUM(Q46:R46)</f>
        <v>0</v>
      </c>
      <c r="T46" s="201">
        <f t="shared" ref="T46:T52" si="64">P46+S46</f>
        <v>0</v>
      </c>
      <c r="U46" s="328" t="str">
        <f t="shared" ref="U46:U52" si="65">IFERROR(P46/T46,"n/a")</f>
        <v>n/a</v>
      </c>
      <c r="V46" s="239" t="s">
        <v>8</v>
      </c>
    </row>
    <row r="47" spans="1:22" x14ac:dyDescent="0.35">
      <c r="B47" s="37" t="s">
        <v>58</v>
      </c>
      <c r="C47" s="201">
        <f>'Indoor impacts per HH'!K59</f>
        <v>51911.093743613797</v>
      </c>
      <c r="D47" s="201">
        <f>'Indoor impacts per HH'!K61</f>
        <v>1490.1634612575203</v>
      </c>
      <c r="E47" s="323">
        <f t="shared" si="56"/>
        <v>53401.257204871319</v>
      </c>
      <c r="F47" s="201">
        <f>'Outdoor impacts per HH'!D12</f>
        <v>26188.227499671339</v>
      </c>
      <c r="G47" s="201">
        <f>'Outdoor impacts per HH'!E12</f>
        <v>562.40023537042725</v>
      </c>
      <c r="H47" s="323">
        <f t="shared" si="57"/>
        <v>26750.627735041766</v>
      </c>
      <c r="I47" s="201">
        <f t="shared" si="58"/>
        <v>80151.884939913085</v>
      </c>
      <c r="J47" s="328">
        <f t="shared" si="59"/>
        <v>0.66625079678293619</v>
      </c>
      <c r="K47" s="328">
        <f>H47/$I47</f>
        <v>0.33374920321706375</v>
      </c>
      <c r="L47" s="203" t="s">
        <v>420</v>
      </c>
      <c r="M47" s="660">
        <f t="shared" ref="M47:M52" si="66">M14</f>
        <v>1973.0777142229585</v>
      </c>
      <c r="N47" s="201">
        <f t="shared" si="60"/>
        <v>102.42462218646324</v>
      </c>
      <c r="O47" s="201">
        <f t="shared" si="54"/>
        <v>2.9402083159565606</v>
      </c>
      <c r="P47" s="323">
        <f t="shared" si="61"/>
        <v>105.36483050241981</v>
      </c>
      <c r="Q47" s="201">
        <f t="shared" si="62"/>
        <v>51.671408054602345</v>
      </c>
      <c r="R47" s="201">
        <f t="shared" si="55"/>
        <v>1.1096593708831366</v>
      </c>
      <c r="S47" s="323">
        <f t="shared" si="63"/>
        <v>52.781067425485482</v>
      </c>
      <c r="T47" s="201">
        <f t="shared" si="64"/>
        <v>158.14589792790528</v>
      </c>
      <c r="U47" s="328">
        <f t="shared" si="65"/>
        <v>0.66625079678293631</v>
      </c>
      <c r="V47" s="328">
        <f>S47/$T47</f>
        <v>0.33374920321706375</v>
      </c>
    </row>
    <row r="48" spans="1:22" x14ac:dyDescent="0.35">
      <c r="B48" s="37" t="s">
        <v>21</v>
      </c>
      <c r="C48" s="201">
        <f>'Indoor impacts per HH'!L59</f>
        <v>7480.2764886046307</v>
      </c>
      <c r="D48" s="201">
        <f>'Indoor impacts per HH'!L61</f>
        <v>198.2843157124816</v>
      </c>
      <c r="E48" s="323">
        <f t="shared" si="56"/>
        <v>7678.5608043171123</v>
      </c>
      <c r="F48" s="201">
        <f>'Outdoor impacts per HH'!D13</f>
        <v>16611.58550004696</v>
      </c>
      <c r="G48" s="201">
        <f>'Outdoor impacts per HH'!E13</f>
        <v>356.7389047318926</v>
      </c>
      <c r="H48" s="323">
        <f t="shared" si="57"/>
        <v>16968.324404778854</v>
      </c>
      <c r="I48" s="201">
        <f t="shared" si="58"/>
        <v>24646.885209095966</v>
      </c>
      <c r="J48" s="328">
        <f t="shared" si="59"/>
        <v>0.31154284767323576</v>
      </c>
      <c r="K48" s="328">
        <f t="shared" ref="K48:K51" si="67">H48/$I48</f>
        <v>0.68845715232676419</v>
      </c>
      <c r="L48" s="76"/>
      <c r="M48" s="660">
        <f t="shared" si="66"/>
        <v>101236.28659302443</v>
      </c>
      <c r="N48" s="201">
        <f t="shared" si="60"/>
        <v>757.27541439544086</v>
      </c>
      <c r="O48" s="201">
        <f t="shared" si="54"/>
        <v>20.073567812370523</v>
      </c>
      <c r="P48" s="323">
        <f t="shared" si="61"/>
        <v>777.34898220781133</v>
      </c>
      <c r="Q48" s="201">
        <f t="shared" si="62"/>
        <v>1681.6952304472829</v>
      </c>
      <c r="R48" s="201">
        <f t="shared" si="55"/>
        <v>36.114921998319524</v>
      </c>
      <c r="S48" s="323">
        <f t="shared" si="63"/>
        <v>1717.8101524456024</v>
      </c>
      <c r="T48" s="201">
        <f t="shared" si="64"/>
        <v>2495.1591346534137</v>
      </c>
      <c r="U48" s="328">
        <f t="shared" si="65"/>
        <v>0.31154284767323581</v>
      </c>
      <c r="V48" s="328">
        <f>S48/$T48</f>
        <v>0.68845715232676419</v>
      </c>
    </row>
    <row r="49" spans="2:22" x14ac:dyDescent="0.35">
      <c r="B49" s="37" t="s">
        <v>89</v>
      </c>
      <c r="C49" s="201">
        <f>'Indoor impacts per HH'!M59</f>
        <v>1775.9036434290026</v>
      </c>
      <c r="D49" s="201">
        <f>'Indoor impacts per HH'!M61</f>
        <v>46.647547645769748</v>
      </c>
      <c r="E49" s="323">
        <f t="shared" si="56"/>
        <v>1822.5511910747723</v>
      </c>
      <c r="F49" s="201">
        <f>'Outdoor impacts per HH'!D14</f>
        <v>12081.153090943244</v>
      </c>
      <c r="G49" s="201">
        <f>'Outdoor impacts per HH'!E14</f>
        <v>259.44647616864921</v>
      </c>
      <c r="H49" s="323">
        <f t="shared" si="57"/>
        <v>12340.599567111893</v>
      </c>
      <c r="I49" s="201">
        <f t="shared" si="58"/>
        <v>14163.150758186664</v>
      </c>
      <c r="J49" s="328">
        <f t="shared" si="59"/>
        <v>0.12868260898947861</v>
      </c>
      <c r="K49" s="328">
        <f t="shared" si="67"/>
        <v>0.87131739101052141</v>
      </c>
      <c r="L49" s="76"/>
      <c r="M49" s="660">
        <f t="shared" si="66"/>
        <v>369512.44606453914</v>
      </c>
      <c r="N49" s="201">
        <f t="shared" si="60"/>
        <v>656.21849925837796</v>
      </c>
      <c r="O49" s="201">
        <f t="shared" si="54"/>
        <v>17.236849433500513</v>
      </c>
      <c r="P49" s="323">
        <f t="shared" si="61"/>
        <v>673.4553486918785</v>
      </c>
      <c r="Q49" s="201">
        <f t="shared" si="62"/>
        <v>4464.1364299146062</v>
      </c>
      <c r="R49" s="201">
        <f t="shared" si="55"/>
        <v>95.868702031902728</v>
      </c>
      <c r="S49" s="323">
        <f t="shared" si="63"/>
        <v>4560.0051319465092</v>
      </c>
      <c r="T49" s="201">
        <f t="shared" si="64"/>
        <v>5233.4604806383877</v>
      </c>
      <c r="U49" s="328">
        <f t="shared" si="65"/>
        <v>0.12868260898947861</v>
      </c>
      <c r="V49" s="328">
        <f>S49/$T49</f>
        <v>0.87131739101052141</v>
      </c>
    </row>
    <row r="50" spans="2:22" x14ac:dyDescent="0.35">
      <c r="B50" s="37" t="s">
        <v>90</v>
      </c>
      <c r="C50" s="201">
        <f>'Indoor impacts per HH'!N59</f>
        <v>1775.9036434290026</v>
      </c>
      <c r="D50" s="201">
        <f>'Indoor impacts per HH'!N61</f>
        <v>46.647547645769748</v>
      </c>
      <c r="E50" s="323">
        <f t="shared" si="56"/>
        <v>1822.5511910747723</v>
      </c>
      <c r="F50" s="201">
        <f>'Outdoor impacts per HH'!D15</f>
        <v>3113.6992502431035</v>
      </c>
      <c r="G50" s="201">
        <f>'Outdoor impacts per HH'!E15</f>
        <v>66.867648497074541</v>
      </c>
      <c r="H50" s="323">
        <f t="shared" si="57"/>
        <v>3180.5668987401782</v>
      </c>
      <c r="I50" s="201">
        <f t="shared" si="58"/>
        <v>5003.1180898149505</v>
      </c>
      <c r="J50" s="328">
        <f t="shared" si="59"/>
        <v>0.36428306475216193</v>
      </c>
      <c r="K50" s="328">
        <f t="shared" si="67"/>
        <v>0.63571693524783812</v>
      </c>
      <c r="L50" s="76"/>
      <c r="M50" s="660">
        <f t="shared" si="66"/>
        <v>35432.700307558553</v>
      </c>
      <c r="N50" s="201">
        <f t="shared" si="60"/>
        <v>62.925061572721177</v>
      </c>
      <c r="O50" s="201">
        <f t="shared" si="54"/>
        <v>1.6528485758151179</v>
      </c>
      <c r="P50" s="323">
        <f t="shared" si="61"/>
        <v>64.57791014853629</v>
      </c>
      <c r="Q50" s="201">
        <f t="shared" si="62"/>
        <v>110.32677238173365</v>
      </c>
      <c r="R50" s="201">
        <f t="shared" si="55"/>
        <v>2.3693013494680106</v>
      </c>
      <c r="S50" s="323">
        <f t="shared" si="63"/>
        <v>112.69607373120166</v>
      </c>
      <c r="T50" s="201">
        <f t="shared" si="64"/>
        <v>177.27398387973795</v>
      </c>
      <c r="U50" s="328">
        <f t="shared" si="65"/>
        <v>0.36428306475216193</v>
      </c>
      <c r="V50" s="328">
        <f>S50/$T50</f>
        <v>0.63571693524783812</v>
      </c>
    </row>
    <row r="51" spans="2:22" x14ac:dyDescent="0.35">
      <c r="B51" s="37" t="s">
        <v>16</v>
      </c>
      <c r="C51" s="201">
        <f>'Indoor impacts per HH'!O59</f>
        <v>594.07460619990104</v>
      </c>
      <c r="D51" s="201">
        <f>'Indoor impacts per HH'!O61</f>
        <v>15.57549443384184</v>
      </c>
      <c r="E51" s="323">
        <f t="shared" si="56"/>
        <v>609.65010063374291</v>
      </c>
      <c r="F51" s="201">
        <f>'Outdoor impacts per HH'!D16</f>
        <v>2577.557232900569</v>
      </c>
      <c r="G51" s="201">
        <f>'Outdoor impacts per HH'!E16</f>
        <v>55.353833873721314</v>
      </c>
      <c r="H51" s="323">
        <f t="shared" si="57"/>
        <v>2632.9110667742902</v>
      </c>
      <c r="I51" s="201">
        <f t="shared" si="58"/>
        <v>3242.5611674080333</v>
      </c>
      <c r="J51" s="328">
        <f t="shared" si="59"/>
        <v>0.18801498851016943</v>
      </c>
      <c r="K51" s="328">
        <f t="shared" si="67"/>
        <v>0.8119850114898306</v>
      </c>
      <c r="L51" s="76"/>
      <c r="M51" s="660">
        <f t="shared" si="66"/>
        <v>15531.831390996367</v>
      </c>
      <c r="N51" s="201">
        <f t="shared" si="60"/>
        <v>9.2270666171694291</v>
      </c>
      <c r="O51" s="201">
        <f t="shared" si="54"/>
        <v>0.24191595337783389</v>
      </c>
      <c r="P51" s="323">
        <f t="shared" si="61"/>
        <v>9.4689825705472632</v>
      </c>
      <c r="Q51" s="201">
        <f t="shared" si="62"/>
        <v>40.034184342054793</v>
      </c>
      <c r="R51" s="201">
        <f t="shared" si="55"/>
        <v>0.85974641457186274</v>
      </c>
      <c r="S51" s="323">
        <f t="shared" si="63"/>
        <v>40.893930756626659</v>
      </c>
      <c r="T51" s="201">
        <f t="shared" si="64"/>
        <v>50.362913327173921</v>
      </c>
      <c r="U51" s="328">
        <f t="shared" si="65"/>
        <v>0.18801498851016943</v>
      </c>
      <c r="V51" s="328">
        <f>S51/$T51</f>
        <v>0.8119850114898306</v>
      </c>
    </row>
    <row r="52" spans="2:22" x14ac:dyDescent="0.35">
      <c r="B52" s="50" t="s">
        <v>17</v>
      </c>
      <c r="C52" s="259">
        <f>'Indoor impacts per HH'!P59</f>
        <v>0</v>
      </c>
      <c r="D52" s="259">
        <f>'Indoor impacts per HH'!P61</f>
        <v>0</v>
      </c>
      <c r="E52" s="324">
        <f>SUM(C52:D52)</f>
        <v>0</v>
      </c>
      <c r="F52" s="259">
        <f>'Outdoor impacts per HH'!D17</f>
        <v>0</v>
      </c>
      <c r="G52" s="259">
        <f>'Outdoor impacts per HH'!E17</f>
        <v>0</v>
      </c>
      <c r="H52" s="324">
        <f>SUM(F52:G52)</f>
        <v>0</v>
      </c>
      <c r="I52" s="259">
        <f t="shared" si="58"/>
        <v>0</v>
      </c>
      <c r="J52" s="329" t="str">
        <f t="shared" si="59"/>
        <v>n/a</v>
      </c>
      <c r="K52" s="240" t="s">
        <v>8</v>
      </c>
      <c r="L52" s="88" t="s">
        <v>210</v>
      </c>
      <c r="M52" s="660">
        <f t="shared" si="66"/>
        <v>44645.397397201348</v>
      </c>
      <c r="N52" s="259">
        <f t="shared" si="60"/>
        <v>0</v>
      </c>
      <c r="O52" s="259">
        <f t="shared" si="54"/>
        <v>0</v>
      </c>
      <c r="P52" s="324">
        <f>SUM(N52:O52)</f>
        <v>0</v>
      </c>
      <c r="Q52" s="259">
        <f t="shared" si="62"/>
        <v>0</v>
      </c>
      <c r="R52" s="259">
        <f t="shared" si="55"/>
        <v>0</v>
      </c>
      <c r="S52" s="324">
        <f>SUM(Q52:R52)</f>
        <v>0</v>
      </c>
      <c r="T52" s="259">
        <f t="shared" si="64"/>
        <v>0</v>
      </c>
      <c r="U52" s="329" t="str">
        <f t="shared" si="65"/>
        <v>n/a</v>
      </c>
      <c r="V52" s="240" t="s">
        <v>8</v>
      </c>
    </row>
    <row r="53" spans="2:22" ht="15" x14ac:dyDescent="0.4">
      <c r="B53" s="26" t="s">
        <v>146</v>
      </c>
      <c r="C53" s="71"/>
      <c r="D53" s="71"/>
      <c r="E53" s="71"/>
      <c r="F53" s="76"/>
      <c r="G53" s="76"/>
      <c r="H53" s="71"/>
      <c r="I53" s="201">
        <f t="shared" si="58"/>
        <v>0</v>
      </c>
      <c r="J53" s="328"/>
      <c r="K53" s="76"/>
      <c r="L53" s="76"/>
      <c r="M53" s="659"/>
      <c r="N53" s="71"/>
      <c r="O53" s="71"/>
      <c r="P53" s="71"/>
      <c r="Q53" s="71"/>
      <c r="R53" s="71"/>
      <c r="S53" s="71"/>
      <c r="T53" s="201"/>
      <c r="U53" s="328"/>
      <c r="V53" s="76"/>
    </row>
    <row r="54" spans="2:22" x14ac:dyDescent="0.35">
      <c r="B54" s="37" t="s">
        <v>14</v>
      </c>
      <c r="C54" s="201">
        <f>'Indoor impacts per HH'!I77</f>
        <v>0</v>
      </c>
      <c r="D54" s="201">
        <f>'Indoor impacts per HH'!I79</f>
        <v>0</v>
      </c>
      <c r="E54" s="323">
        <f>SUM(C54:D54)</f>
        <v>0</v>
      </c>
      <c r="F54" s="201">
        <f>'Outdoor impacts per HH'!D21</f>
        <v>0</v>
      </c>
      <c r="G54" s="201">
        <f>'Outdoor impacts per HH'!E21</f>
        <v>0</v>
      </c>
      <c r="H54" s="323">
        <f>SUM(F54:G54)</f>
        <v>0</v>
      </c>
      <c r="I54" s="201">
        <f t="shared" si="58"/>
        <v>0</v>
      </c>
      <c r="J54" s="328" t="str">
        <f t="shared" ref="J54:J61" si="68">IFERROR(E54/I54,"n/a")</f>
        <v>n/a</v>
      </c>
      <c r="K54" s="239" t="s">
        <v>8</v>
      </c>
      <c r="L54" s="86" t="s">
        <v>206</v>
      </c>
      <c r="M54" s="659"/>
      <c r="N54" s="201">
        <f t="shared" ref="N54:N61" si="69">C54*$M54/10^6</f>
        <v>0</v>
      </c>
      <c r="O54" s="201">
        <f t="shared" ref="O54:O61" si="70">D54*$M54/10^6</f>
        <v>0</v>
      </c>
      <c r="P54" s="323">
        <f>SUM(N54:O54)</f>
        <v>0</v>
      </c>
      <c r="Q54" s="201">
        <f t="shared" ref="Q54:Q61" si="71">F54*$M54/10^6</f>
        <v>0</v>
      </c>
      <c r="R54" s="201">
        <f t="shared" ref="R54:R61" si="72">G54*$M54/10^6</f>
        <v>0</v>
      </c>
      <c r="S54" s="323">
        <f>SUM(Q54:R54)</f>
        <v>0</v>
      </c>
      <c r="T54" s="201">
        <f t="shared" ref="T54:T61" si="73">P54+S54</f>
        <v>0</v>
      </c>
      <c r="U54" s="328" t="str">
        <f t="shared" ref="U54:U61" si="74">IFERROR(P54/T54,"n/a")</f>
        <v>n/a</v>
      </c>
      <c r="V54" s="239" t="s">
        <v>8</v>
      </c>
    </row>
    <row r="55" spans="2:22" x14ac:dyDescent="0.35">
      <c r="B55" s="37" t="s">
        <v>15</v>
      </c>
      <c r="C55" s="201">
        <f>'Indoor impacts per HH'!J77</f>
        <v>9057.8529509853452</v>
      </c>
      <c r="D55" s="201">
        <f>'Indoor impacts per HH'!J79</f>
        <v>129.81403968905843</v>
      </c>
      <c r="E55" s="323">
        <f t="shared" ref="E55:E60" si="75">SUM(C55:D55)</f>
        <v>9187.6669906744028</v>
      </c>
      <c r="F55" s="201">
        <f>'Outdoor impacts per HH'!D22</f>
        <v>0</v>
      </c>
      <c r="G55" s="201">
        <f>'Outdoor impacts per HH'!E22</f>
        <v>0</v>
      </c>
      <c r="H55" s="323">
        <f t="shared" ref="H55:H60" si="76">SUM(F55:G55)</f>
        <v>0</v>
      </c>
      <c r="I55" s="201">
        <f t="shared" si="58"/>
        <v>9187.6669906744028</v>
      </c>
      <c r="J55" s="328">
        <f t="shared" si="68"/>
        <v>1</v>
      </c>
      <c r="K55" s="328">
        <f>H55/$I55</f>
        <v>0</v>
      </c>
      <c r="L55" s="86" t="s">
        <v>421</v>
      </c>
      <c r="M55" s="660">
        <f>M13</f>
        <v>360099</v>
      </c>
      <c r="N55" s="201">
        <f t="shared" si="69"/>
        <v>3261.7237897968716</v>
      </c>
      <c r="O55" s="201">
        <f t="shared" si="70"/>
        <v>46.745905877990253</v>
      </c>
      <c r="P55" s="323">
        <f t="shared" ref="P55:P60" si="77">SUM(N55:O55)</f>
        <v>3308.4696956748621</v>
      </c>
      <c r="Q55" s="201">
        <f t="shared" si="71"/>
        <v>0</v>
      </c>
      <c r="R55" s="201">
        <f t="shared" si="72"/>
        <v>0</v>
      </c>
      <c r="S55" s="323">
        <f t="shared" ref="S55:S60" si="78">SUM(Q55:R55)</f>
        <v>0</v>
      </c>
      <c r="T55" s="201">
        <f t="shared" si="73"/>
        <v>3308.4696956748621</v>
      </c>
      <c r="U55" s="328">
        <f t="shared" si="74"/>
        <v>1</v>
      </c>
      <c r="V55" s="328">
        <f>S55/$T55</f>
        <v>0</v>
      </c>
    </row>
    <row r="56" spans="2:22" ht="15" x14ac:dyDescent="0.4">
      <c r="B56" s="37" t="s">
        <v>58</v>
      </c>
      <c r="C56" s="201">
        <f>'Indoor impacts per HH'!K77</f>
        <v>0</v>
      </c>
      <c r="D56" s="201">
        <f>'Indoor impacts per HH'!K79</f>
        <v>0</v>
      </c>
      <c r="E56" s="323">
        <f t="shared" si="75"/>
        <v>0</v>
      </c>
      <c r="F56" s="201">
        <f>'Outdoor impacts per HH'!D23</f>
        <v>0</v>
      </c>
      <c r="G56" s="201">
        <f>'Outdoor impacts per HH'!E23</f>
        <v>0</v>
      </c>
      <c r="H56" s="323">
        <f t="shared" si="76"/>
        <v>0</v>
      </c>
      <c r="I56" s="201">
        <f t="shared" si="58"/>
        <v>0</v>
      </c>
      <c r="J56" s="328" t="str">
        <f t="shared" si="68"/>
        <v>n/a</v>
      </c>
      <c r="K56" s="239" t="s">
        <v>8</v>
      </c>
      <c r="L56" s="86" t="s">
        <v>422</v>
      </c>
      <c r="M56" s="660">
        <f t="shared" ref="M56:M61" si="79">M14</f>
        <v>1973.0777142229585</v>
      </c>
      <c r="N56" s="201">
        <f t="shared" si="69"/>
        <v>0</v>
      </c>
      <c r="O56" s="201">
        <f t="shared" si="70"/>
        <v>0</v>
      </c>
      <c r="P56" s="323">
        <f t="shared" si="77"/>
        <v>0</v>
      </c>
      <c r="Q56" s="201">
        <f t="shared" si="71"/>
        <v>0</v>
      </c>
      <c r="R56" s="201">
        <f t="shared" si="72"/>
        <v>0</v>
      </c>
      <c r="S56" s="323">
        <f t="shared" si="78"/>
        <v>0</v>
      </c>
      <c r="T56" s="201">
        <f t="shared" si="73"/>
        <v>0</v>
      </c>
      <c r="U56" s="328" t="str">
        <f t="shared" si="74"/>
        <v>n/a</v>
      </c>
      <c r="V56" s="239" t="s">
        <v>8</v>
      </c>
    </row>
    <row r="57" spans="2:22" ht="15" x14ac:dyDescent="0.4">
      <c r="B57" s="37" t="s">
        <v>21</v>
      </c>
      <c r="C57" s="201">
        <f>'Indoor impacts per HH'!L77</f>
        <v>0</v>
      </c>
      <c r="D57" s="201">
        <f>'Indoor impacts per HH'!L79</f>
        <v>0</v>
      </c>
      <c r="E57" s="323">
        <f t="shared" si="75"/>
        <v>0</v>
      </c>
      <c r="F57" s="201">
        <f>'Outdoor impacts per HH'!D24</f>
        <v>0</v>
      </c>
      <c r="G57" s="201">
        <f>'Outdoor impacts per HH'!E24</f>
        <v>0</v>
      </c>
      <c r="H57" s="323">
        <f t="shared" si="76"/>
        <v>0</v>
      </c>
      <c r="I57" s="201">
        <f t="shared" si="58"/>
        <v>0</v>
      </c>
      <c r="J57" s="328" t="str">
        <f t="shared" si="68"/>
        <v>n/a</v>
      </c>
      <c r="K57" s="239" t="s">
        <v>8</v>
      </c>
      <c r="L57" s="86" t="s">
        <v>422</v>
      </c>
      <c r="M57" s="660">
        <f t="shared" si="79"/>
        <v>101236.28659302443</v>
      </c>
      <c r="N57" s="201">
        <f t="shared" si="69"/>
        <v>0</v>
      </c>
      <c r="O57" s="201">
        <f t="shared" si="70"/>
        <v>0</v>
      </c>
      <c r="P57" s="323">
        <f t="shared" si="77"/>
        <v>0</v>
      </c>
      <c r="Q57" s="201">
        <f t="shared" si="71"/>
        <v>0</v>
      </c>
      <c r="R57" s="201">
        <f t="shared" si="72"/>
        <v>0</v>
      </c>
      <c r="S57" s="323">
        <f t="shared" si="78"/>
        <v>0</v>
      </c>
      <c r="T57" s="201">
        <f t="shared" si="73"/>
        <v>0</v>
      </c>
      <c r="U57" s="328" t="str">
        <f t="shared" si="74"/>
        <v>n/a</v>
      </c>
      <c r="V57" s="239" t="s">
        <v>8</v>
      </c>
    </row>
    <row r="58" spans="2:22" ht="15" x14ac:dyDescent="0.4">
      <c r="B58" s="37" t="s">
        <v>89</v>
      </c>
      <c r="C58" s="201">
        <f>'Indoor impacts per HH'!M77</f>
        <v>0</v>
      </c>
      <c r="D58" s="201">
        <f>'Indoor impacts per HH'!M79</f>
        <v>0</v>
      </c>
      <c r="E58" s="323">
        <f t="shared" si="75"/>
        <v>0</v>
      </c>
      <c r="F58" s="201">
        <f>'Outdoor impacts per HH'!D25</f>
        <v>0</v>
      </c>
      <c r="G58" s="201">
        <f>'Outdoor impacts per HH'!E25</f>
        <v>0</v>
      </c>
      <c r="H58" s="323">
        <f t="shared" si="76"/>
        <v>0</v>
      </c>
      <c r="I58" s="201">
        <f t="shared" si="58"/>
        <v>0</v>
      </c>
      <c r="J58" s="328" t="str">
        <f t="shared" si="68"/>
        <v>n/a</v>
      </c>
      <c r="K58" s="239" t="s">
        <v>8</v>
      </c>
      <c r="L58" s="86" t="s">
        <v>422</v>
      </c>
      <c r="M58" s="660">
        <f t="shared" si="79"/>
        <v>369512.44606453914</v>
      </c>
      <c r="N58" s="201">
        <f t="shared" si="69"/>
        <v>0</v>
      </c>
      <c r="O58" s="201">
        <f t="shared" si="70"/>
        <v>0</v>
      </c>
      <c r="P58" s="323">
        <f t="shared" si="77"/>
        <v>0</v>
      </c>
      <c r="Q58" s="201">
        <f t="shared" si="71"/>
        <v>0</v>
      </c>
      <c r="R58" s="201">
        <f t="shared" si="72"/>
        <v>0</v>
      </c>
      <c r="S58" s="323">
        <f t="shared" si="78"/>
        <v>0</v>
      </c>
      <c r="T58" s="201">
        <f t="shared" si="73"/>
        <v>0</v>
      </c>
      <c r="U58" s="328" t="str">
        <f t="shared" si="74"/>
        <v>n/a</v>
      </c>
      <c r="V58" s="239" t="s">
        <v>8</v>
      </c>
    </row>
    <row r="59" spans="2:22" ht="15" x14ac:dyDescent="0.4">
      <c r="B59" s="37" t="s">
        <v>90</v>
      </c>
      <c r="C59" s="201">
        <f>'Indoor impacts per HH'!N77</f>
        <v>0</v>
      </c>
      <c r="D59" s="201">
        <f>'Indoor impacts per HH'!N79</f>
        <v>0</v>
      </c>
      <c r="E59" s="323">
        <f t="shared" si="75"/>
        <v>0</v>
      </c>
      <c r="F59" s="201">
        <f>'Outdoor impacts per HH'!D26</f>
        <v>0</v>
      </c>
      <c r="G59" s="201">
        <f>'Outdoor impacts per HH'!E26</f>
        <v>0</v>
      </c>
      <c r="H59" s="323">
        <f t="shared" si="76"/>
        <v>0</v>
      </c>
      <c r="I59" s="201">
        <f t="shared" si="58"/>
        <v>0</v>
      </c>
      <c r="J59" s="328" t="str">
        <f t="shared" si="68"/>
        <v>n/a</v>
      </c>
      <c r="K59" s="239" t="s">
        <v>8</v>
      </c>
      <c r="L59" s="86" t="s">
        <v>422</v>
      </c>
      <c r="M59" s="660">
        <f t="shared" si="79"/>
        <v>35432.700307558553</v>
      </c>
      <c r="N59" s="201">
        <f t="shared" si="69"/>
        <v>0</v>
      </c>
      <c r="O59" s="201">
        <f t="shared" si="70"/>
        <v>0</v>
      </c>
      <c r="P59" s="323">
        <f t="shared" si="77"/>
        <v>0</v>
      </c>
      <c r="Q59" s="201">
        <f t="shared" si="71"/>
        <v>0</v>
      </c>
      <c r="R59" s="201">
        <f t="shared" si="72"/>
        <v>0</v>
      </c>
      <c r="S59" s="323">
        <f t="shared" si="78"/>
        <v>0</v>
      </c>
      <c r="T59" s="201">
        <f t="shared" si="73"/>
        <v>0</v>
      </c>
      <c r="U59" s="328" t="str">
        <f t="shared" si="74"/>
        <v>n/a</v>
      </c>
      <c r="V59" s="239" t="s">
        <v>8</v>
      </c>
    </row>
    <row r="60" spans="2:22" ht="15" x14ac:dyDescent="0.4">
      <c r="B60" s="37" t="s">
        <v>16</v>
      </c>
      <c r="C60" s="201">
        <f>'Indoor impacts per HH'!O77</f>
        <v>0</v>
      </c>
      <c r="D60" s="201">
        <f>'Indoor impacts per HH'!O79</f>
        <v>0</v>
      </c>
      <c r="E60" s="323">
        <f t="shared" si="75"/>
        <v>0</v>
      </c>
      <c r="F60" s="201">
        <f>'Outdoor impacts per HH'!D27</f>
        <v>0</v>
      </c>
      <c r="G60" s="201">
        <f>'Outdoor impacts per HH'!E27</f>
        <v>0</v>
      </c>
      <c r="H60" s="323">
        <f t="shared" si="76"/>
        <v>0</v>
      </c>
      <c r="I60" s="201">
        <f t="shared" si="58"/>
        <v>0</v>
      </c>
      <c r="J60" s="328" t="str">
        <f t="shared" si="68"/>
        <v>n/a</v>
      </c>
      <c r="K60" s="239" t="s">
        <v>8</v>
      </c>
      <c r="L60" s="86" t="s">
        <v>422</v>
      </c>
      <c r="M60" s="660">
        <f t="shared" si="79"/>
        <v>15531.831390996367</v>
      </c>
      <c r="N60" s="201">
        <f t="shared" si="69"/>
        <v>0</v>
      </c>
      <c r="O60" s="201">
        <f t="shared" si="70"/>
        <v>0</v>
      </c>
      <c r="P60" s="323">
        <f t="shared" si="77"/>
        <v>0</v>
      </c>
      <c r="Q60" s="201">
        <f t="shared" si="71"/>
        <v>0</v>
      </c>
      <c r="R60" s="201">
        <f t="shared" si="72"/>
        <v>0</v>
      </c>
      <c r="S60" s="323">
        <f t="shared" si="78"/>
        <v>0</v>
      </c>
      <c r="T60" s="201">
        <f t="shared" si="73"/>
        <v>0</v>
      </c>
      <c r="U60" s="328" t="str">
        <f t="shared" si="74"/>
        <v>n/a</v>
      </c>
      <c r="V60" s="239" t="s">
        <v>8</v>
      </c>
    </row>
    <row r="61" spans="2:22" x14ac:dyDescent="0.35">
      <c r="B61" s="50" t="s">
        <v>17</v>
      </c>
      <c r="C61" s="259">
        <f>'Indoor impacts per HH'!P77</f>
        <v>20147.830585658019</v>
      </c>
      <c r="D61" s="259">
        <f>'Indoor impacts per HH'!P79</f>
        <v>287.69099967611567</v>
      </c>
      <c r="E61" s="324">
        <f>SUM(C61:D61)</f>
        <v>20435.521585334136</v>
      </c>
      <c r="F61" s="259">
        <f>'Outdoor impacts per HH'!D28</f>
        <v>0</v>
      </c>
      <c r="G61" s="259">
        <f>'Outdoor impacts per HH'!E28</f>
        <v>0</v>
      </c>
      <c r="H61" s="324">
        <f>SUM(F61:G61)</f>
        <v>0</v>
      </c>
      <c r="I61" s="259">
        <f t="shared" si="58"/>
        <v>20435.521585334136</v>
      </c>
      <c r="J61" s="330">
        <f t="shared" si="68"/>
        <v>1</v>
      </c>
      <c r="K61" s="330">
        <f>H61/$I61</f>
        <v>0</v>
      </c>
      <c r="L61" s="202" t="s">
        <v>421</v>
      </c>
      <c r="M61" s="660">
        <f t="shared" si="79"/>
        <v>44645.397397201348</v>
      </c>
      <c r="N61" s="259">
        <f t="shared" si="69"/>
        <v>899.5079031881902</v>
      </c>
      <c r="O61" s="259">
        <f t="shared" si="70"/>
        <v>12.844079008138308</v>
      </c>
      <c r="P61" s="324">
        <f>SUM(N61:O61)</f>
        <v>912.35198219632855</v>
      </c>
      <c r="Q61" s="259">
        <f t="shared" si="71"/>
        <v>0</v>
      </c>
      <c r="R61" s="259">
        <f t="shared" si="72"/>
        <v>0</v>
      </c>
      <c r="S61" s="324">
        <f>SUM(Q61:R61)</f>
        <v>0</v>
      </c>
      <c r="T61" s="259">
        <f t="shared" si="73"/>
        <v>912.35198219632855</v>
      </c>
      <c r="U61" s="330">
        <f t="shared" si="74"/>
        <v>1</v>
      </c>
      <c r="V61" s="330">
        <f>S61/$T61</f>
        <v>0</v>
      </c>
    </row>
    <row r="62" spans="2:22" ht="15" x14ac:dyDescent="0.4">
      <c r="B62" s="347" t="s">
        <v>647</v>
      </c>
      <c r="C62" s="71"/>
      <c r="D62" s="71"/>
      <c r="E62" s="71"/>
      <c r="F62" s="76"/>
      <c r="G62" s="76"/>
      <c r="H62" s="71"/>
      <c r="I62" s="201"/>
      <c r="J62" s="328"/>
      <c r="K62" s="76"/>
      <c r="L62" s="76"/>
      <c r="M62" s="659"/>
      <c r="N62" s="71"/>
      <c r="O62" s="71"/>
      <c r="P62" s="71"/>
      <c r="Q62" s="71"/>
      <c r="R62" s="71"/>
      <c r="S62" s="71"/>
      <c r="T62" s="201"/>
      <c r="U62" s="328"/>
      <c r="V62" s="76"/>
    </row>
    <row r="63" spans="2:22" x14ac:dyDescent="0.35">
      <c r="B63" s="37" t="s">
        <v>14</v>
      </c>
      <c r="C63" s="201">
        <f>C45+C54</f>
        <v>0</v>
      </c>
      <c r="D63" s="201">
        <f>D45+D54</f>
        <v>0</v>
      </c>
      <c r="E63" s="323">
        <f>SUM(C63:D63)</f>
        <v>0</v>
      </c>
      <c r="F63" s="201">
        <f t="shared" ref="F63:G63" si="80">F45+F54</f>
        <v>0</v>
      </c>
      <c r="G63" s="201">
        <f t="shared" si="80"/>
        <v>0</v>
      </c>
      <c r="H63" s="323">
        <f>SUM(F63:G63)</f>
        <v>0</v>
      </c>
      <c r="I63" s="201">
        <f t="shared" ref="I63:I70" si="81">E63+H63</f>
        <v>0</v>
      </c>
      <c r="J63" s="328" t="str">
        <f t="shared" ref="J63:J70" si="82">IFERROR(E63/I63,"n/a")</f>
        <v>n/a</v>
      </c>
      <c r="K63" s="239" t="s">
        <v>8</v>
      </c>
      <c r="L63" s="86" t="s">
        <v>206</v>
      </c>
      <c r="M63" s="659"/>
      <c r="N63" s="201">
        <f>N45+N54</f>
        <v>0</v>
      </c>
      <c r="O63" s="201">
        <f>O45+O54</f>
        <v>0</v>
      </c>
      <c r="P63" s="323">
        <f>SUM(N63:O63)</f>
        <v>0</v>
      </c>
      <c r="Q63" s="201">
        <f>Q45+Q54</f>
        <v>0</v>
      </c>
      <c r="R63" s="201">
        <f>R45+R54</f>
        <v>0</v>
      </c>
      <c r="S63" s="323">
        <f>SUM(Q63:R63)</f>
        <v>0</v>
      </c>
      <c r="T63" s="201">
        <f t="shared" ref="T63:T70" si="83">P63+S63</f>
        <v>0</v>
      </c>
      <c r="U63" s="328" t="str">
        <f t="shared" ref="U63:U70" si="84">IFERROR(P63/T63,"n/a")</f>
        <v>n/a</v>
      </c>
      <c r="V63" s="239" t="s">
        <v>8</v>
      </c>
    </row>
    <row r="64" spans="2:22" x14ac:dyDescent="0.35">
      <c r="B64" s="37" t="s">
        <v>15</v>
      </c>
      <c r="C64" s="201">
        <f t="shared" ref="C64:D64" si="85">C46+C55</f>
        <v>9057.8529509853452</v>
      </c>
      <c r="D64" s="201">
        <f t="shared" si="85"/>
        <v>129.81403968905843</v>
      </c>
      <c r="E64" s="323">
        <f t="shared" ref="E64:E69" si="86">SUM(C64:D64)</f>
        <v>9187.6669906744028</v>
      </c>
      <c r="F64" s="201">
        <f t="shared" ref="F64:G64" si="87">F46+F55</f>
        <v>0</v>
      </c>
      <c r="G64" s="201">
        <f t="shared" si="87"/>
        <v>0</v>
      </c>
      <c r="H64" s="323">
        <f t="shared" ref="H64:H69" si="88">SUM(F64:G64)</f>
        <v>0</v>
      </c>
      <c r="I64" s="201">
        <f t="shared" si="81"/>
        <v>9187.6669906744028</v>
      </c>
      <c r="J64" s="328">
        <f t="shared" si="82"/>
        <v>1</v>
      </c>
      <c r="K64" s="328">
        <f>H64/$I64</f>
        <v>0</v>
      </c>
      <c r="L64" s="86" t="s">
        <v>421</v>
      </c>
      <c r="M64" s="659"/>
      <c r="N64" s="201">
        <f t="shared" ref="N64:O64" si="89">N46+N55</f>
        <v>3261.7237897968716</v>
      </c>
      <c r="O64" s="201">
        <f t="shared" si="89"/>
        <v>46.745905877990253</v>
      </c>
      <c r="P64" s="323">
        <f t="shared" ref="P64:P69" si="90">SUM(N64:O64)</f>
        <v>3308.4696956748621</v>
      </c>
      <c r="Q64" s="201">
        <f t="shared" ref="Q64:R64" si="91">Q46+Q55</f>
        <v>0</v>
      </c>
      <c r="R64" s="201">
        <f t="shared" si="91"/>
        <v>0</v>
      </c>
      <c r="S64" s="323">
        <f t="shared" ref="S64:S69" si="92">SUM(Q64:R64)</f>
        <v>0</v>
      </c>
      <c r="T64" s="201">
        <f t="shared" si="83"/>
        <v>3308.4696956748621</v>
      </c>
      <c r="U64" s="328">
        <f t="shared" si="84"/>
        <v>1</v>
      </c>
      <c r="V64" s="328">
        <f t="shared" ref="V64:V70" si="93">S64/$T64</f>
        <v>0</v>
      </c>
    </row>
    <row r="65" spans="2:22" ht="15" x14ac:dyDescent="0.4">
      <c r="B65" s="37" t="s">
        <v>58</v>
      </c>
      <c r="C65" s="201">
        <f t="shared" ref="C65:D65" si="94">C47+C56</f>
        <v>51911.093743613797</v>
      </c>
      <c r="D65" s="201">
        <f t="shared" si="94"/>
        <v>1490.1634612575203</v>
      </c>
      <c r="E65" s="323">
        <f t="shared" si="86"/>
        <v>53401.257204871319</v>
      </c>
      <c r="F65" s="201">
        <f t="shared" ref="F65:G65" si="95">F47+F56</f>
        <v>26188.227499671339</v>
      </c>
      <c r="G65" s="201">
        <f t="shared" si="95"/>
        <v>562.40023537042725</v>
      </c>
      <c r="H65" s="323">
        <f t="shared" si="88"/>
        <v>26750.627735041766</v>
      </c>
      <c r="I65" s="201">
        <f t="shared" si="81"/>
        <v>80151.884939913085</v>
      </c>
      <c r="J65" s="328">
        <f t="shared" si="82"/>
        <v>0.66625079678293619</v>
      </c>
      <c r="K65" s="328">
        <f t="shared" ref="K65:K69" si="96">H65/$I65</f>
        <v>0.33374920321706375</v>
      </c>
      <c r="L65" s="86" t="s">
        <v>422</v>
      </c>
      <c r="M65" s="659"/>
      <c r="N65" s="201">
        <f t="shared" ref="N65:O65" si="97">N47+N56</f>
        <v>102.42462218646324</v>
      </c>
      <c r="O65" s="201">
        <f t="shared" si="97"/>
        <v>2.9402083159565606</v>
      </c>
      <c r="P65" s="323">
        <f t="shared" si="90"/>
        <v>105.36483050241981</v>
      </c>
      <c r="Q65" s="201">
        <f t="shared" ref="Q65:R65" si="98">Q47+Q56</f>
        <v>51.671408054602345</v>
      </c>
      <c r="R65" s="201">
        <f t="shared" si="98"/>
        <v>1.1096593708831366</v>
      </c>
      <c r="S65" s="323">
        <f t="shared" si="92"/>
        <v>52.781067425485482</v>
      </c>
      <c r="T65" s="201">
        <f t="shared" si="83"/>
        <v>158.14589792790528</v>
      </c>
      <c r="U65" s="328">
        <f t="shared" si="84"/>
        <v>0.66625079678293631</v>
      </c>
      <c r="V65" s="328">
        <f t="shared" si="93"/>
        <v>0.33374920321706375</v>
      </c>
    </row>
    <row r="66" spans="2:22" ht="15" x14ac:dyDescent="0.4">
      <c r="B66" s="37" t="s">
        <v>21</v>
      </c>
      <c r="C66" s="201">
        <f t="shared" ref="C66:D66" si="99">C48+C57</f>
        <v>7480.2764886046307</v>
      </c>
      <c r="D66" s="201">
        <f t="shared" si="99"/>
        <v>198.2843157124816</v>
      </c>
      <c r="E66" s="323">
        <f t="shared" si="86"/>
        <v>7678.5608043171123</v>
      </c>
      <c r="F66" s="201">
        <f t="shared" ref="F66:G66" si="100">F48+F57</f>
        <v>16611.58550004696</v>
      </c>
      <c r="G66" s="201">
        <f t="shared" si="100"/>
        <v>356.7389047318926</v>
      </c>
      <c r="H66" s="323">
        <f t="shared" si="88"/>
        <v>16968.324404778854</v>
      </c>
      <c r="I66" s="201">
        <f t="shared" si="81"/>
        <v>24646.885209095966</v>
      </c>
      <c r="J66" s="328">
        <f t="shared" si="82"/>
        <v>0.31154284767323576</v>
      </c>
      <c r="K66" s="328">
        <f t="shared" si="96"/>
        <v>0.68845715232676419</v>
      </c>
      <c r="L66" s="86" t="s">
        <v>422</v>
      </c>
      <c r="M66" s="659"/>
      <c r="N66" s="201">
        <f t="shared" ref="N66:O66" si="101">N48+N57</f>
        <v>757.27541439544086</v>
      </c>
      <c r="O66" s="201">
        <f t="shared" si="101"/>
        <v>20.073567812370523</v>
      </c>
      <c r="P66" s="323">
        <f t="shared" si="90"/>
        <v>777.34898220781133</v>
      </c>
      <c r="Q66" s="201">
        <f t="shared" ref="Q66:R66" si="102">Q48+Q57</f>
        <v>1681.6952304472829</v>
      </c>
      <c r="R66" s="201">
        <f t="shared" si="102"/>
        <v>36.114921998319524</v>
      </c>
      <c r="S66" s="323">
        <f t="shared" si="92"/>
        <v>1717.8101524456024</v>
      </c>
      <c r="T66" s="201">
        <f t="shared" si="83"/>
        <v>2495.1591346534137</v>
      </c>
      <c r="U66" s="328">
        <f t="shared" si="84"/>
        <v>0.31154284767323581</v>
      </c>
      <c r="V66" s="328">
        <f t="shared" si="93"/>
        <v>0.68845715232676419</v>
      </c>
    </row>
    <row r="67" spans="2:22" ht="15" x14ac:dyDescent="0.4">
      <c r="B67" s="37" t="s">
        <v>89</v>
      </c>
      <c r="C67" s="201">
        <f t="shared" ref="C67:D67" si="103">C49+C58</f>
        <v>1775.9036434290026</v>
      </c>
      <c r="D67" s="201">
        <f t="shared" si="103"/>
        <v>46.647547645769748</v>
      </c>
      <c r="E67" s="323">
        <f t="shared" si="86"/>
        <v>1822.5511910747723</v>
      </c>
      <c r="F67" s="201">
        <f t="shared" ref="F67:G67" si="104">F49+F58</f>
        <v>12081.153090943244</v>
      </c>
      <c r="G67" s="201">
        <f t="shared" si="104"/>
        <v>259.44647616864921</v>
      </c>
      <c r="H67" s="323">
        <f t="shared" si="88"/>
        <v>12340.599567111893</v>
      </c>
      <c r="I67" s="201">
        <f t="shared" si="81"/>
        <v>14163.150758186664</v>
      </c>
      <c r="J67" s="328">
        <f t="shared" si="82"/>
        <v>0.12868260898947861</v>
      </c>
      <c r="K67" s="328">
        <f t="shared" si="96"/>
        <v>0.87131739101052141</v>
      </c>
      <c r="L67" s="86" t="s">
        <v>422</v>
      </c>
      <c r="M67" s="659"/>
      <c r="N67" s="201">
        <f t="shared" ref="N67:O67" si="105">N49+N58</f>
        <v>656.21849925837796</v>
      </c>
      <c r="O67" s="201">
        <f t="shared" si="105"/>
        <v>17.236849433500513</v>
      </c>
      <c r="P67" s="323">
        <f t="shared" si="90"/>
        <v>673.4553486918785</v>
      </c>
      <c r="Q67" s="201">
        <f t="shared" ref="Q67:R67" si="106">Q49+Q58</f>
        <v>4464.1364299146062</v>
      </c>
      <c r="R67" s="201">
        <f t="shared" si="106"/>
        <v>95.868702031902728</v>
      </c>
      <c r="S67" s="323">
        <f t="shared" si="92"/>
        <v>4560.0051319465092</v>
      </c>
      <c r="T67" s="201">
        <f t="shared" si="83"/>
        <v>5233.4604806383877</v>
      </c>
      <c r="U67" s="328">
        <f t="shared" si="84"/>
        <v>0.12868260898947861</v>
      </c>
      <c r="V67" s="328">
        <f t="shared" si="93"/>
        <v>0.87131739101052141</v>
      </c>
    </row>
    <row r="68" spans="2:22" ht="15" x14ac:dyDescent="0.4">
      <c r="B68" s="37" t="s">
        <v>90</v>
      </c>
      <c r="C68" s="201">
        <f t="shared" ref="C68:D68" si="107">C50+C59</f>
        <v>1775.9036434290026</v>
      </c>
      <c r="D68" s="201">
        <f t="shared" si="107"/>
        <v>46.647547645769748</v>
      </c>
      <c r="E68" s="323">
        <f t="shared" si="86"/>
        <v>1822.5511910747723</v>
      </c>
      <c r="F68" s="201">
        <f t="shared" ref="F68:G68" si="108">F50+F59</f>
        <v>3113.6992502431035</v>
      </c>
      <c r="G68" s="201">
        <f t="shared" si="108"/>
        <v>66.867648497074541</v>
      </c>
      <c r="H68" s="323">
        <f t="shared" si="88"/>
        <v>3180.5668987401782</v>
      </c>
      <c r="I68" s="201">
        <f t="shared" si="81"/>
        <v>5003.1180898149505</v>
      </c>
      <c r="J68" s="328">
        <f t="shared" si="82"/>
        <v>0.36428306475216193</v>
      </c>
      <c r="K68" s="328">
        <f t="shared" si="96"/>
        <v>0.63571693524783812</v>
      </c>
      <c r="L68" s="86" t="s">
        <v>422</v>
      </c>
      <c r="M68" s="659"/>
      <c r="N68" s="201">
        <f t="shared" ref="N68:O68" si="109">N50+N59</f>
        <v>62.925061572721177</v>
      </c>
      <c r="O68" s="201">
        <f t="shared" si="109"/>
        <v>1.6528485758151179</v>
      </c>
      <c r="P68" s="323">
        <f t="shared" si="90"/>
        <v>64.57791014853629</v>
      </c>
      <c r="Q68" s="201">
        <f t="shared" ref="Q68:R68" si="110">Q50+Q59</f>
        <v>110.32677238173365</v>
      </c>
      <c r="R68" s="201">
        <f t="shared" si="110"/>
        <v>2.3693013494680106</v>
      </c>
      <c r="S68" s="323">
        <f t="shared" si="92"/>
        <v>112.69607373120166</v>
      </c>
      <c r="T68" s="201">
        <f t="shared" si="83"/>
        <v>177.27398387973795</v>
      </c>
      <c r="U68" s="328">
        <f t="shared" si="84"/>
        <v>0.36428306475216193</v>
      </c>
      <c r="V68" s="328">
        <f t="shared" si="93"/>
        <v>0.63571693524783812</v>
      </c>
    </row>
    <row r="69" spans="2:22" ht="15" x14ac:dyDescent="0.4">
      <c r="B69" s="37" t="s">
        <v>16</v>
      </c>
      <c r="C69" s="201">
        <f t="shared" ref="C69:D69" si="111">C51+C60</f>
        <v>594.07460619990104</v>
      </c>
      <c r="D69" s="201">
        <f t="shared" si="111"/>
        <v>15.57549443384184</v>
      </c>
      <c r="E69" s="323">
        <f t="shared" si="86"/>
        <v>609.65010063374291</v>
      </c>
      <c r="F69" s="201">
        <f t="shared" ref="F69:G69" si="112">F51+F60</f>
        <v>2577.557232900569</v>
      </c>
      <c r="G69" s="201">
        <f t="shared" si="112"/>
        <v>55.353833873721314</v>
      </c>
      <c r="H69" s="323">
        <f t="shared" si="88"/>
        <v>2632.9110667742902</v>
      </c>
      <c r="I69" s="201">
        <f t="shared" si="81"/>
        <v>3242.5611674080333</v>
      </c>
      <c r="J69" s="328">
        <f t="shared" si="82"/>
        <v>0.18801498851016943</v>
      </c>
      <c r="K69" s="328">
        <f t="shared" si="96"/>
        <v>0.8119850114898306</v>
      </c>
      <c r="L69" s="86" t="s">
        <v>422</v>
      </c>
      <c r="M69" s="659"/>
      <c r="N69" s="201">
        <f t="shared" ref="N69:O69" si="113">N51+N60</f>
        <v>9.2270666171694291</v>
      </c>
      <c r="O69" s="201">
        <f t="shared" si="113"/>
        <v>0.24191595337783389</v>
      </c>
      <c r="P69" s="323">
        <f t="shared" si="90"/>
        <v>9.4689825705472632</v>
      </c>
      <c r="Q69" s="201">
        <f t="shared" ref="Q69:R69" si="114">Q51+Q60</f>
        <v>40.034184342054793</v>
      </c>
      <c r="R69" s="201">
        <f t="shared" si="114"/>
        <v>0.85974641457186274</v>
      </c>
      <c r="S69" s="323">
        <f t="shared" si="92"/>
        <v>40.893930756626659</v>
      </c>
      <c r="T69" s="201">
        <f t="shared" si="83"/>
        <v>50.362913327173921</v>
      </c>
      <c r="U69" s="328">
        <f t="shared" si="84"/>
        <v>0.18801498851016943</v>
      </c>
      <c r="V69" s="328">
        <f t="shared" si="93"/>
        <v>0.8119850114898306</v>
      </c>
    </row>
    <row r="70" spans="2:22" x14ac:dyDescent="0.35">
      <c r="B70" s="50" t="s">
        <v>17</v>
      </c>
      <c r="C70" s="259">
        <f t="shared" ref="C70:D70" si="115">C52+C61</f>
        <v>20147.830585658019</v>
      </c>
      <c r="D70" s="259">
        <f t="shared" si="115"/>
        <v>287.69099967611567</v>
      </c>
      <c r="E70" s="324">
        <f>SUM(C70:D70)</f>
        <v>20435.521585334136</v>
      </c>
      <c r="F70" s="259">
        <f t="shared" ref="F70:G70" si="116">F52+F61</f>
        <v>0</v>
      </c>
      <c r="G70" s="259">
        <f t="shared" si="116"/>
        <v>0</v>
      </c>
      <c r="H70" s="324">
        <f>SUM(F70:G70)</f>
        <v>0</v>
      </c>
      <c r="I70" s="259">
        <f t="shared" si="81"/>
        <v>20435.521585334136</v>
      </c>
      <c r="J70" s="330">
        <f t="shared" si="82"/>
        <v>1</v>
      </c>
      <c r="K70" s="330">
        <f>H70/$I70</f>
        <v>0</v>
      </c>
      <c r="L70" s="202" t="s">
        <v>421</v>
      </c>
      <c r="M70" s="659"/>
      <c r="N70" s="259">
        <f t="shared" ref="N70:O70" si="117">N52+N61</f>
        <v>899.5079031881902</v>
      </c>
      <c r="O70" s="259">
        <f t="shared" si="117"/>
        <v>12.844079008138308</v>
      </c>
      <c r="P70" s="324">
        <f>SUM(N70:O70)</f>
        <v>912.35198219632855</v>
      </c>
      <c r="Q70" s="259">
        <f t="shared" ref="Q70:R70" si="118">Q52+Q61</f>
        <v>0</v>
      </c>
      <c r="R70" s="259">
        <f t="shared" si="118"/>
        <v>0</v>
      </c>
      <c r="S70" s="324">
        <f>SUM(Q70:R70)</f>
        <v>0</v>
      </c>
      <c r="T70" s="259">
        <f t="shared" si="83"/>
        <v>912.35198219632855</v>
      </c>
      <c r="U70" s="330">
        <f t="shared" si="84"/>
        <v>1</v>
      </c>
      <c r="V70" s="330">
        <f t="shared" si="93"/>
        <v>0</v>
      </c>
    </row>
  </sheetData>
  <mergeCells count="6">
    <mergeCell ref="C9:K9"/>
    <mergeCell ref="C42:K42"/>
    <mergeCell ref="N9:V9"/>
    <mergeCell ref="N42:V42"/>
    <mergeCell ref="M9:M10"/>
    <mergeCell ref="M42:M43"/>
  </mergeCells>
  <dataValidations count="1">
    <dataValidation type="decimal" operator="equal" allowBlank="1" showInputMessage="1" showErrorMessage="1" errorTitle="Value cannot be changed" sqref="C11:E11 C44:E44 H53 C20:E20 H20 C53:E53 C29:E29 H29 C62:E62 H62 P20 S20 P53 S53" xr:uid="{A62123F0-D6CC-48C6-A512-E6E2FBB5CA3C}">
      <formula1>1</formula1>
    </dataValidation>
  </dataValidations>
  <hyperlinks>
    <hyperlink ref="A4" location="Contents!A1" display="Back to Contents" xr:uid="{788C0797-5603-4E5D-BE39-DBA7B959A07E}"/>
  </hyperlinks>
  <pageMargins left="0.23622047244094488" right="0.23622047244094488" top="0.15748031496062992" bottom="0.15748031496062992" header="0.31496062992125984" footer="0.31496062992125984"/>
  <pageSetup paperSize="9" scale="59" fitToHeight="0"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95913-99D2-40FB-AE16-9857550B7B89}">
  <sheetPr>
    <tabColor rgb="FF92D050"/>
    <pageSetUpPr fitToPage="1"/>
  </sheetPr>
  <dimension ref="A1:T120"/>
  <sheetViews>
    <sheetView workbookViewId="0">
      <selection activeCell="I63" sqref="I63"/>
    </sheetView>
  </sheetViews>
  <sheetFormatPr defaultRowHeight="14.5" x14ac:dyDescent="0.35"/>
  <cols>
    <col min="2" max="2" width="31" customWidth="1"/>
    <col min="3" max="5" width="20.26953125" customWidth="1"/>
    <col min="8" max="8" width="20.26953125" bestFit="1" customWidth="1"/>
    <col min="9" max="9" width="36.453125" bestFit="1" customWidth="1"/>
    <col min="10" max="10" width="15.453125" customWidth="1"/>
    <col min="11" max="11" width="27.26953125" customWidth="1"/>
    <col min="12" max="14" width="20.1796875" customWidth="1"/>
  </cols>
  <sheetData>
    <row r="1" spans="1:20" ht="18.5" x14ac:dyDescent="0.45">
      <c r="A1" s="440" t="s">
        <v>479</v>
      </c>
      <c r="B1" s="440"/>
      <c r="C1" s="440"/>
      <c r="D1" s="440"/>
      <c r="E1" s="440"/>
      <c r="F1" s="440"/>
      <c r="G1" s="440"/>
      <c r="H1" s="440"/>
      <c r="I1" s="2"/>
      <c r="J1" s="2"/>
    </row>
    <row r="2" spans="1:20" x14ac:dyDescent="0.35">
      <c r="A2" s="2" t="s">
        <v>480</v>
      </c>
      <c r="B2" s="2"/>
      <c r="C2" s="2"/>
      <c r="D2" s="2"/>
      <c r="E2" s="2"/>
      <c r="F2" s="2"/>
      <c r="G2" s="2"/>
      <c r="H2" s="2"/>
    </row>
    <row r="3" spans="1:20" x14ac:dyDescent="0.35">
      <c r="A3" s="442" t="s">
        <v>690</v>
      </c>
      <c r="B3" s="346"/>
      <c r="C3" s="346"/>
      <c r="D3" s="346"/>
      <c r="E3" s="346"/>
      <c r="F3" s="346"/>
      <c r="G3" s="346"/>
      <c r="H3" s="346"/>
    </row>
    <row r="4" spans="1:20" x14ac:dyDescent="0.35">
      <c r="A4" s="380" t="s">
        <v>30</v>
      </c>
      <c r="B4" s="38"/>
      <c r="C4" s="38"/>
      <c r="D4" s="38"/>
      <c r="E4" s="38"/>
      <c r="F4" s="38"/>
      <c r="G4" s="38"/>
      <c r="H4" s="38"/>
    </row>
    <row r="5" spans="1:20" x14ac:dyDescent="0.35">
      <c r="A5" s="192"/>
      <c r="B5" s="192"/>
      <c r="C5" s="192"/>
      <c r="D5" s="192"/>
      <c r="E5" s="192"/>
      <c r="F5" s="192"/>
      <c r="G5" s="192"/>
      <c r="H5" s="192"/>
      <c r="I5" s="2"/>
      <c r="J5" s="2"/>
      <c r="K5" s="2"/>
      <c r="L5" s="2"/>
      <c r="M5" s="2"/>
      <c r="N5" s="2"/>
      <c r="O5" s="2"/>
      <c r="P5" s="2"/>
      <c r="Q5" s="2"/>
      <c r="R5" s="2"/>
      <c r="S5" s="2"/>
      <c r="T5" s="2"/>
    </row>
    <row r="6" spans="1:20" x14ac:dyDescent="0.35">
      <c r="A6" s="2"/>
      <c r="B6" s="2"/>
      <c r="C6" s="2"/>
      <c r="D6" s="2"/>
      <c r="E6" s="2"/>
      <c r="F6" s="2"/>
      <c r="G6" s="2"/>
      <c r="H6" s="2"/>
      <c r="K6" s="2"/>
      <c r="L6" s="2"/>
      <c r="M6" s="2"/>
      <c r="N6" s="2"/>
      <c r="O6" s="2"/>
      <c r="P6" s="2"/>
      <c r="Q6" s="2"/>
      <c r="R6" s="2"/>
      <c r="S6" s="2"/>
      <c r="T6" s="2"/>
    </row>
    <row r="7" spans="1:20" ht="15" thickBot="1" x14ac:dyDescent="0.4">
      <c r="A7" s="3"/>
      <c r="B7" s="348" t="s">
        <v>908</v>
      </c>
      <c r="C7" s="348"/>
      <c r="D7" s="348"/>
      <c r="E7" s="348"/>
      <c r="F7" s="3"/>
      <c r="G7" s="3"/>
      <c r="H7" s="3"/>
      <c r="M7" s="174"/>
      <c r="N7" s="2"/>
      <c r="O7" s="2"/>
      <c r="P7" s="2"/>
      <c r="Q7" s="2"/>
      <c r="R7" s="2"/>
      <c r="S7" s="2"/>
      <c r="T7" s="2"/>
    </row>
    <row r="8" spans="1:20" ht="15" x14ac:dyDescent="0.35">
      <c r="A8" s="2"/>
      <c r="B8" s="723" t="s">
        <v>18</v>
      </c>
      <c r="C8" s="722" t="s">
        <v>638</v>
      </c>
      <c r="D8" s="722"/>
      <c r="E8" s="722"/>
      <c r="F8" s="2"/>
      <c r="G8" s="2"/>
      <c r="H8" s="2"/>
      <c r="M8" s="174"/>
      <c r="N8" s="177"/>
      <c r="O8" s="2"/>
      <c r="P8" s="2"/>
      <c r="Q8" s="2"/>
      <c r="R8" s="2"/>
      <c r="S8" s="2"/>
      <c r="T8" s="2"/>
    </row>
    <row r="9" spans="1:20" ht="15" thickBot="1" x14ac:dyDescent="0.4">
      <c r="A9" s="2"/>
      <c r="B9" s="724"/>
      <c r="C9" s="332" t="s">
        <v>639</v>
      </c>
      <c r="D9" s="332" t="s">
        <v>640</v>
      </c>
      <c r="E9" s="333" t="s">
        <v>435</v>
      </c>
      <c r="F9" s="2"/>
      <c r="G9" s="2"/>
      <c r="H9" s="2"/>
      <c r="M9" s="178"/>
      <c r="N9" s="178"/>
      <c r="O9" s="2"/>
      <c r="P9" s="2"/>
      <c r="Q9" s="2"/>
      <c r="R9" s="2"/>
      <c r="S9" s="2"/>
      <c r="T9" s="2"/>
    </row>
    <row r="10" spans="1:20" x14ac:dyDescent="0.35">
      <c r="A10" s="2"/>
      <c r="B10" s="48" t="s">
        <v>14</v>
      </c>
      <c r="C10" s="334">
        <f>Results!C12+Results!C21</f>
        <v>0</v>
      </c>
      <c r="D10" s="334">
        <f>Results!D12+Results!D21</f>
        <v>0</v>
      </c>
      <c r="E10" s="335">
        <f>Results!E12+Results!E21</f>
        <v>0</v>
      </c>
      <c r="F10" s="238"/>
      <c r="G10" s="238"/>
      <c r="H10" s="238"/>
      <c r="M10" s="353"/>
      <c r="N10" s="354"/>
      <c r="O10" s="2"/>
      <c r="P10" s="2"/>
      <c r="Q10" s="2"/>
      <c r="R10" s="2"/>
      <c r="S10" s="2"/>
      <c r="T10" s="2"/>
    </row>
    <row r="11" spans="1:20" x14ac:dyDescent="0.35">
      <c r="A11" s="2"/>
      <c r="B11" s="48" t="s">
        <v>15</v>
      </c>
      <c r="C11" s="334">
        <f>Results!C13+Results!C22</f>
        <v>9057.8529509853452</v>
      </c>
      <c r="D11" s="334">
        <f>Results!D13+Results!D22</f>
        <v>129.81403968905843</v>
      </c>
      <c r="E11" s="335">
        <f>Results!E13+Results!E22</f>
        <v>9187.6669906744028</v>
      </c>
      <c r="F11" s="238"/>
      <c r="G11" s="238"/>
      <c r="H11" s="238"/>
      <c r="M11" s="353"/>
      <c r="N11" s="354"/>
      <c r="O11" s="2"/>
      <c r="P11" s="2"/>
      <c r="Q11" s="2"/>
      <c r="R11" s="2"/>
      <c r="S11" s="2"/>
      <c r="T11" s="2"/>
    </row>
    <row r="12" spans="1:20" x14ac:dyDescent="0.35">
      <c r="A12" s="2"/>
      <c r="B12" s="48" t="s">
        <v>58</v>
      </c>
      <c r="C12" s="334">
        <f>Results!C14+Results!C23</f>
        <v>51911.093743613797</v>
      </c>
      <c r="D12" s="334">
        <f>Results!D14+Results!D23</f>
        <v>1490.1634612575203</v>
      </c>
      <c r="E12" s="335">
        <f>Results!E14+Results!E23</f>
        <v>53401.257204871319</v>
      </c>
      <c r="F12" s="238"/>
      <c r="G12" s="238"/>
      <c r="H12" s="238"/>
      <c r="M12" s="353"/>
      <c r="N12" s="354"/>
      <c r="O12" s="2"/>
      <c r="P12" s="2"/>
      <c r="Q12" s="2"/>
      <c r="R12" s="2"/>
      <c r="S12" s="2"/>
      <c r="T12" s="2"/>
    </row>
    <row r="13" spans="1:20" x14ac:dyDescent="0.35">
      <c r="A13" s="2"/>
      <c r="B13" s="48" t="s">
        <v>641</v>
      </c>
      <c r="C13" s="334">
        <f>Results!C15+Results!C24</f>
        <v>7480.2764886046307</v>
      </c>
      <c r="D13" s="334">
        <f>Results!D15+Results!D24</f>
        <v>198.2843157124816</v>
      </c>
      <c r="E13" s="335">
        <f>Results!E15+Results!E24</f>
        <v>7678.5608043171123</v>
      </c>
      <c r="F13" s="238"/>
      <c r="G13" s="238"/>
      <c r="H13" s="238"/>
      <c r="M13" s="353"/>
      <c r="N13" s="354"/>
      <c r="O13" s="2"/>
      <c r="P13" s="2"/>
      <c r="Q13" s="2"/>
      <c r="R13" s="2"/>
      <c r="S13" s="2"/>
      <c r="T13" s="2"/>
    </row>
    <row r="14" spans="1:20" x14ac:dyDescent="0.35">
      <c r="A14" s="2"/>
      <c r="B14" s="48" t="s">
        <v>89</v>
      </c>
      <c r="C14" s="334">
        <f>Results!C16+Results!C25</f>
        <v>1775.9036434290026</v>
      </c>
      <c r="D14" s="334">
        <f>Results!D16+Results!D25</f>
        <v>46.647547645769748</v>
      </c>
      <c r="E14" s="335">
        <f>Results!E16+Results!E25</f>
        <v>1822.5511910747723</v>
      </c>
      <c r="F14" s="238"/>
      <c r="G14" s="238"/>
      <c r="H14" s="238"/>
      <c r="M14" s="353"/>
      <c r="N14" s="354"/>
      <c r="O14" s="2"/>
      <c r="P14" s="2"/>
      <c r="Q14" s="2"/>
      <c r="R14" s="2"/>
      <c r="S14" s="2"/>
      <c r="T14" s="2"/>
    </row>
    <row r="15" spans="1:20" x14ac:dyDescent="0.35">
      <c r="A15" s="2"/>
      <c r="B15" s="48" t="s">
        <v>642</v>
      </c>
      <c r="C15" s="334">
        <f>Results!C17+Results!C26</f>
        <v>1775.9036434290026</v>
      </c>
      <c r="D15" s="334">
        <f>Results!D17+Results!D26</f>
        <v>46.647547645769748</v>
      </c>
      <c r="E15" s="335">
        <f>Results!E17+Results!E26</f>
        <v>1822.5511910747723</v>
      </c>
      <c r="F15" s="238"/>
      <c r="G15" s="238"/>
      <c r="H15" s="238"/>
      <c r="M15" s="353"/>
      <c r="N15" s="354"/>
      <c r="O15" s="2"/>
      <c r="P15" s="2"/>
      <c r="Q15" s="2"/>
      <c r="R15" s="2"/>
      <c r="S15" s="2"/>
      <c r="T15" s="2"/>
    </row>
    <row r="16" spans="1:20" x14ac:dyDescent="0.35">
      <c r="A16" s="2"/>
      <c r="B16" s="48" t="s">
        <v>16</v>
      </c>
      <c r="C16" s="334">
        <f>Results!C18+Results!C27</f>
        <v>594.07460619990104</v>
      </c>
      <c r="D16" s="334">
        <f>Results!D18+Results!D27</f>
        <v>15.57549443384184</v>
      </c>
      <c r="E16" s="335">
        <f>Results!E18+Results!E27</f>
        <v>609.65010063374291</v>
      </c>
      <c r="F16" s="238"/>
      <c r="G16" s="238"/>
      <c r="H16" s="238"/>
      <c r="M16" s="353"/>
      <c r="N16" s="354"/>
      <c r="O16" s="2"/>
      <c r="P16" s="2"/>
      <c r="Q16" s="2"/>
      <c r="R16" s="2"/>
      <c r="S16" s="2"/>
      <c r="T16" s="2"/>
    </row>
    <row r="17" spans="1:20" ht="15" thickBot="1" x14ac:dyDescent="0.4">
      <c r="A17" s="2"/>
      <c r="B17" s="336" t="s">
        <v>17</v>
      </c>
      <c r="C17" s="337">
        <f>Results!C19+Results!C28</f>
        <v>20147.830585658019</v>
      </c>
      <c r="D17" s="337">
        <f>Results!D19+Results!D28</f>
        <v>287.69099967611567</v>
      </c>
      <c r="E17" s="338">
        <f>Results!E19+Results!E28</f>
        <v>20435.521585334136</v>
      </c>
      <c r="F17" s="238"/>
      <c r="G17" s="238"/>
      <c r="H17" s="238"/>
      <c r="M17" s="353"/>
      <c r="N17" s="354"/>
      <c r="O17" s="2"/>
      <c r="P17" s="313"/>
      <c r="Q17" s="2"/>
      <c r="R17" s="2"/>
      <c r="S17" s="2"/>
      <c r="T17" s="2"/>
    </row>
    <row r="18" spans="1:20" x14ac:dyDescent="0.35">
      <c r="A18" s="2"/>
      <c r="B18" s="48"/>
      <c r="C18" s="334"/>
      <c r="D18" s="334"/>
      <c r="E18" s="335"/>
      <c r="F18" s="238"/>
      <c r="G18" s="238"/>
      <c r="H18" s="238"/>
      <c r="M18" s="353"/>
      <c r="N18" s="354"/>
      <c r="O18" s="2"/>
      <c r="P18" s="313"/>
      <c r="Q18" s="2"/>
      <c r="R18" s="2"/>
      <c r="S18" s="2"/>
      <c r="T18" s="2"/>
    </row>
    <row r="19" spans="1:20" x14ac:dyDescent="0.35">
      <c r="A19" s="2"/>
      <c r="B19" s="2"/>
      <c r="C19" s="2"/>
      <c r="D19" s="2"/>
      <c r="E19" s="2"/>
      <c r="F19" s="2"/>
      <c r="G19" s="2"/>
      <c r="H19" s="2"/>
      <c r="I19" s="2"/>
      <c r="J19" s="2"/>
      <c r="L19" s="2"/>
      <c r="M19" s="2"/>
      <c r="N19" s="2"/>
      <c r="O19" s="2"/>
      <c r="P19" s="313"/>
      <c r="Q19" s="2"/>
      <c r="R19" s="2"/>
      <c r="S19" s="2"/>
      <c r="T19" s="2"/>
    </row>
    <row r="20" spans="1:20" ht="15" thickBot="1" x14ac:dyDescent="0.4">
      <c r="A20" s="2"/>
      <c r="B20" s="348" t="s">
        <v>909</v>
      </c>
      <c r="C20" s="348"/>
      <c r="D20" s="348"/>
      <c r="E20" s="348"/>
      <c r="F20" s="2"/>
      <c r="G20" s="2"/>
      <c r="H20" s="2"/>
      <c r="I20" s="2"/>
      <c r="J20" s="2"/>
      <c r="K20" s="2"/>
      <c r="L20" s="2"/>
      <c r="M20" s="2"/>
      <c r="N20" s="2"/>
      <c r="O20" s="2"/>
      <c r="P20" s="2"/>
      <c r="Q20" s="2"/>
      <c r="R20" s="2"/>
      <c r="S20" s="2"/>
      <c r="T20" s="2"/>
    </row>
    <row r="21" spans="1:20" ht="15" x14ac:dyDescent="0.35">
      <c r="A21" s="2"/>
      <c r="B21" s="723" t="s">
        <v>18</v>
      </c>
      <c r="C21" s="722" t="s">
        <v>643</v>
      </c>
      <c r="D21" s="722"/>
      <c r="E21" s="722"/>
      <c r="F21" s="2"/>
      <c r="G21" s="2"/>
      <c r="H21" s="2"/>
      <c r="I21" s="2"/>
      <c r="J21" s="2"/>
      <c r="K21" s="2"/>
      <c r="L21" s="2"/>
      <c r="M21" s="2"/>
      <c r="N21" s="2"/>
      <c r="O21" s="2"/>
      <c r="P21" s="2"/>
      <c r="Q21" s="2"/>
      <c r="R21" s="2"/>
      <c r="S21" s="2"/>
      <c r="T21" s="2"/>
    </row>
    <row r="22" spans="1:20" ht="15" thickBot="1" x14ac:dyDescent="0.4">
      <c r="A22" s="2"/>
      <c r="B22" s="724"/>
      <c r="C22" s="332" t="s">
        <v>639</v>
      </c>
      <c r="D22" s="332" t="s">
        <v>640</v>
      </c>
      <c r="E22" s="333" t="s">
        <v>435</v>
      </c>
      <c r="F22" s="2"/>
      <c r="G22" s="2"/>
      <c r="H22" s="2"/>
      <c r="I22" s="2"/>
      <c r="J22" s="2"/>
      <c r="K22" s="2"/>
      <c r="L22" s="2"/>
      <c r="M22" s="2"/>
      <c r="N22" s="2"/>
      <c r="O22" s="2"/>
      <c r="P22" s="2"/>
      <c r="Q22" s="2"/>
      <c r="R22" s="2"/>
      <c r="S22" s="2"/>
      <c r="T22" s="2"/>
    </row>
    <row r="23" spans="1:20" x14ac:dyDescent="0.35">
      <c r="A23" s="2"/>
      <c r="B23" s="48" t="s">
        <v>14</v>
      </c>
      <c r="C23" s="334">
        <f>Results!F12+Results!F21</f>
        <v>0</v>
      </c>
      <c r="D23" s="334">
        <f>Results!G12+Results!G21</f>
        <v>0</v>
      </c>
      <c r="E23" s="335">
        <f>Results!H12+Results!H21</f>
        <v>0</v>
      </c>
      <c r="F23" s="238"/>
      <c r="G23" s="238"/>
      <c r="H23" s="238"/>
      <c r="I23" s="2"/>
      <c r="J23" s="2"/>
      <c r="K23" s="2"/>
      <c r="L23" s="2"/>
      <c r="M23" s="2"/>
      <c r="N23" s="2"/>
      <c r="O23" s="2"/>
      <c r="P23" s="2"/>
      <c r="Q23" s="2"/>
      <c r="R23" s="2"/>
      <c r="S23" s="2"/>
      <c r="T23" s="2"/>
    </row>
    <row r="24" spans="1:20" x14ac:dyDescent="0.35">
      <c r="A24" s="2"/>
      <c r="B24" s="48" t="s">
        <v>15</v>
      </c>
      <c r="C24" s="334">
        <f>Results!F13+Results!F22</f>
        <v>0</v>
      </c>
      <c r="D24" s="334">
        <f>Results!G13+Results!G22</f>
        <v>0</v>
      </c>
      <c r="E24" s="335">
        <f>Results!H13+Results!H22</f>
        <v>0</v>
      </c>
      <c r="F24" s="238"/>
      <c r="G24" s="238"/>
      <c r="H24" s="238"/>
      <c r="I24" s="2"/>
      <c r="J24" s="2"/>
      <c r="K24" s="2"/>
      <c r="L24" s="2"/>
      <c r="M24" s="2"/>
      <c r="N24" s="2"/>
      <c r="O24" s="2"/>
      <c r="P24" s="2"/>
      <c r="Q24" s="2"/>
      <c r="R24" s="2"/>
      <c r="S24" s="2"/>
      <c r="T24" s="2"/>
    </row>
    <row r="25" spans="1:20" x14ac:dyDescent="0.35">
      <c r="A25" s="2"/>
      <c r="B25" s="48" t="s">
        <v>58</v>
      </c>
      <c r="C25" s="334">
        <f>Results!F14+Results!F23</f>
        <v>26188.227499671339</v>
      </c>
      <c r="D25" s="334">
        <f>Results!G14+Results!G23</f>
        <v>562.40023537042725</v>
      </c>
      <c r="E25" s="335">
        <f>Results!H14+Results!H23</f>
        <v>26750.627735041766</v>
      </c>
      <c r="F25" s="238"/>
      <c r="G25" s="238"/>
      <c r="H25" s="238"/>
      <c r="I25" s="2"/>
      <c r="J25" s="2"/>
      <c r="K25" s="2"/>
      <c r="L25" s="2"/>
      <c r="M25" s="2"/>
      <c r="N25" s="2"/>
      <c r="O25" s="2"/>
      <c r="P25" s="2"/>
      <c r="Q25" s="2"/>
      <c r="R25" s="2"/>
      <c r="S25" s="2"/>
      <c r="T25" s="2"/>
    </row>
    <row r="26" spans="1:20" x14ac:dyDescent="0.35">
      <c r="A26" s="2"/>
      <c r="B26" s="48" t="s">
        <v>641</v>
      </c>
      <c r="C26" s="334">
        <f>Results!F15+Results!F24</f>
        <v>16611.58550004696</v>
      </c>
      <c r="D26" s="334">
        <f>Results!G15+Results!G24</f>
        <v>356.7389047318926</v>
      </c>
      <c r="E26" s="335">
        <f>Results!H15+Results!H24</f>
        <v>16968.324404778854</v>
      </c>
      <c r="F26" s="238"/>
      <c r="G26" s="238"/>
      <c r="H26" s="238"/>
      <c r="I26" s="2"/>
      <c r="J26" s="2"/>
      <c r="K26" s="2"/>
      <c r="L26" s="2"/>
      <c r="M26" s="2"/>
      <c r="N26" s="2"/>
      <c r="O26" s="2"/>
      <c r="P26" s="2"/>
      <c r="Q26" s="2"/>
      <c r="R26" s="2"/>
      <c r="S26" s="2"/>
      <c r="T26" s="2"/>
    </row>
    <row r="27" spans="1:20" x14ac:dyDescent="0.35">
      <c r="A27" s="2"/>
      <c r="B27" s="48" t="s">
        <v>89</v>
      </c>
      <c r="C27" s="334">
        <f>Results!F16+Results!F25</f>
        <v>12081.153090943244</v>
      </c>
      <c r="D27" s="334">
        <f>Results!G16+Results!G25</f>
        <v>259.44647616864921</v>
      </c>
      <c r="E27" s="335">
        <f>Results!H16+Results!H25</f>
        <v>12340.599567111893</v>
      </c>
      <c r="F27" s="238"/>
      <c r="G27" s="238"/>
      <c r="H27" s="238"/>
      <c r="I27" s="2"/>
      <c r="J27" s="2"/>
      <c r="K27" s="2"/>
      <c r="L27" s="2"/>
      <c r="M27" s="2"/>
      <c r="N27" s="2"/>
      <c r="O27" s="2"/>
      <c r="P27" s="2"/>
      <c r="Q27" s="2"/>
      <c r="R27" s="2"/>
      <c r="S27" s="2"/>
      <c r="T27" s="2"/>
    </row>
    <row r="28" spans="1:20" x14ac:dyDescent="0.35">
      <c r="A28" s="2"/>
      <c r="B28" s="48" t="s">
        <v>642</v>
      </c>
      <c r="C28" s="334">
        <f>Results!F17+Results!F26</f>
        <v>3113.6992502431035</v>
      </c>
      <c r="D28" s="334">
        <f>Results!G17+Results!G26</f>
        <v>66.867648497074541</v>
      </c>
      <c r="E28" s="335">
        <f>Results!H17+Results!H26</f>
        <v>3180.5668987401782</v>
      </c>
      <c r="F28" s="238"/>
      <c r="G28" s="238"/>
      <c r="H28" s="238"/>
      <c r="I28" s="2"/>
      <c r="J28" s="2"/>
      <c r="K28" s="2"/>
      <c r="L28" s="2"/>
      <c r="M28" s="2"/>
      <c r="N28" s="2"/>
      <c r="O28" s="2"/>
      <c r="P28" s="2"/>
      <c r="Q28" s="2"/>
      <c r="R28" s="2"/>
      <c r="S28" s="2"/>
      <c r="T28" s="2"/>
    </row>
    <row r="29" spans="1:20" x14ac:dyDescent="0.35">
      <c r="A29" s="2"/>
      <c r="B29" s="48" t="s">
        <v>16</v>
      </c>
      <c r="C29" s="334">
        <f>Results!F18+Results!F27</f>
        <v>2577.557232900569</v>
      </c>
      <c r="D29" s="334">
        <f>Results!G18+Results!G27</f>
        <v>55.353833873721314</v>
      </c>
      <c r="E29" s="335">
        <f>Results!H18+Results!H27</f>
        <v>2632.9110667742902</v>
      </c>
      <c r="F29" s="238"/>
      <c r="G29" s="238"/>
      <c r="H29" s="238"/>
      <c r="I29" s="2"/>
      <c r="J29" s="2"/>
      <c r="K29" s="2"/>
      <c r="L29" s="2"/>
      <c r="M29" s="2"/>
      <c r="N29" s="2"/>
      <c r="O29" s="2"/>
      <c r="P29" s="2"/>
      <c r="Q29" s="2"/>
      <c r="R29" s="2"/>
      <c r="S29" s="2"/>
      <c r="T29" s="2"/>
    </row>
    <row r="30" spans="1:20" ht="15" thickBot="1" x14ac:dyDescent="0.4">
      <c r="A30" s="2"/>
      <c r="B30" s="336" t="s">
        <v>17</v>
      </c>
      <c r="C30" s="337">
        <f>Results!F19+Results!F28</f>
        <v>0</v>
      </c>
      <c r="D30" s="337">
        <f>Results!G19+Results!G28</f>
        <v>0</v>
      </c>
      <c r="E30" s="338">
        <f>Results!H19+Results!H28</f>
        <v>0</v>
      </c>
      <c r="F30" s="238"/>
      <c r="G30" s="238"/>
      <c r="H30" s="238"/>
      <c r="I30" s="2"/>
      <c r="J30" s="2"/>
      <c r="K30" s="2"/>
      <c r="L30" s="2"/>
      <c r="M30" s="2"/>
      <c r="N30" s="2"/>
      <c r="O30" s="2"/>
      <c r="P30" s="2"/>
      <c r="Q30" s="2"/>
      <c r="R30" s="2"/>
      <c r="S30" s="2"/>
      <c r="T30" s="2"/>
    </row>
    <row r="31" spans="1:20" x14ac:dyDescent="0.35">
      <c r="A31" s="2"/>
      <c r="B31" s="48"/>
      <c r="C31" s="334"/>
      <c r="D31" s="334"/>
      <c r="E31" s="335"/>
      <c r="F31" s="238"/>
      <c r="G31" s="238"/>
      <c r="H31" s="238"/>
      <c r="I31" s="2"/>
      <c r="J31" s="2"/>
      <c r="K31" s="2"/>
      <c r="L31" s="2"/>
      <c r="M31" s="2"/>
      <c r="N31" s="2"/>
      <c r="O31" s="2"/>
      <c r="P31" s="2"/>
      <c r="Q31" s="2"/>
      <c r="R31" s="2"/>
      <c r="S31" s="2"/>
      <c r="T31" s="2"/>
    </row>
    <row r="32" spans="1:20" x14ac:dyDescent="0.35">
      <c r="A32" s="2"/>
      <c r="B32" s="2"/>
      <c r="C32" s="2"/>
      <c r="D32" s="2"/>
      <c r="E32" s="2"/>
      <c r="F32" s="2"/>
      <c r="G32" s="2"/>
      <c r="H32" s="2"/>
      <c r="K32" s="353"/>
      <c r="L32" s="2"/>
      <c r="M32" s="2"/>
      <c r="N32" s="2"/>
      <c r="O32" s="2"/>
      <c r="P32" s="2"/>
      <c r="Q32" s="2"/>
      <c r="R32" s="2"/>
      <c r="S32" s="2"/>
      <c r="T32" s="2"/>
    </row>
    <row r="33" spans="1:20" ht="15" thickBot="1" x14ac:dyDescent="0.4">
      <c r="A33" s="2"/>
      <c r="B33" s="348" t="s">
        <v>910</v>
      </c>
      <c r="C33" s="348"/>
      <c r="D33" s="348"/>
      <c r="E33" s="348"/>
      <c r="F33" s="2"/>
      <c r="G33" s="2"/>
      <c r="H33" s="2"/>
      <c r="M33" s="174"/>
      <c r="N33" s="2"/>
      <c r="O33" s="2"/>
      <c r="Q33" s="2"/>
      <c r="R33" s="2"/>
      <c r="S33" s="2"/>
      <c r="T33" s="2"/>
    </row>
    <row r="34" spans="1:20" x14ac:dyDescent="0.35">
      <c r="A34" s="2"/>
      <c r="B34" s="723" t="s">
        <v>18</v>
      </c>
      <c r="C34" s="722" t="s">
        <v>884</v>
      </c>
      <c r="D34" s="722"/>
      <c r="E34" s="722"/>
      <c r="F34" s="2"/>
      <c r="G34" s="2"/>
      <c r="H34" s="2"/>
      <c r="M34" s="178"/>
      <c r="N34" s="177"/>
      <c r="O34" s="2"/>
      <c r="P34" s="2"/>
      <c r="Q34" s="2"/>
      <c r="R34" s="2"/>
      <c r="S34" s="2"/>
      <c r="T34" s="2"/>
    </row>
    <row r="35" spans="1:20" ht="15" thickBot="1" x14ac:dyDescent="0.4">
      <c r="A35" s="2"/>
      <c r="B35" s="724"/>
      <c r="C35" s="332" t="s">
        <v>639</v>
      </c>
      <c r="D35" s="332" t="s">
        <v>640</v>
      </c>
      <c r="E35" s="333" t="s">
        <v>435</v>
      </c>
      <c r="F35" s="2"/>
      <c r="G35" s="2"/>
      <c r="H35" s="2"/>
      <c r="M35" s="178"/>
      <c r="N35" s="178"/>
      <c r="O35" s="2"/>
      <c r="P35" s="2"/>
      <c r="Q35" s="2"/>
      <c r="R35" s="2"/>
      <c r="S35" s="2"/>
      <c r="T35" s="2"/>
    </row>
    <row r="36" spans="1:20" x14ac:dyDescent="0.35">
      <c r="A36" s="2"/>
      <c r="B36" s="48" t="s">
        <v>14</v>
      </c>
      <c r="C36" s="341" t="s">
        <v>8</v>
      </c>
      <c r="D36" s="341" t="s">
        <v>8</v>
      </c>
      <c r="E36" s="342" t="s">
        <v>8</v>
      </c>
      <c r="F36" s="238"/>
      <c r="G36" s="238"/>
      <c r="H36" s="238"/>
      <c r="M36" s="353"/>
      <c r="N36" s="355"/>
      <c r="O36" s="2"/>
      <c r="P36" s="2"/>
      <c r="Q36" s="2"/>
      <c r="R36" s="2"/>
      <c r="S36" s="2"/>
      <c r="T36" s="2"/>
    </row>
    <row r="37" spans="1:20" x14ac:dyDescent="0.35">
      <c r="A37" s="2"/>
      <c r="B37" s="48" t="s">
        <v>15</v>
      </c>
      <c r="C37" s="342">
        <f t="shared" ref="C37:E37" si="0">C11/(C11+C24)</f>
        <v>1</v>
      </c>
      <c r="D37" s="342">
        <f t="shared" si="0"/>
        <v>1</v>
      </c>
      <c r="E37" s="342">
        <f t="shared" si="0"/>
        <v>1</v>
      </c>
      <c r="F37" s="238"/>
      <c r="G37" s="238"/>
      <c r="H37" s="238"/>
      <c r="M37" s="353"/>
      <c r="N37" s="355"/>
      <c r="O37" s="2"/>
      <c r="P37" s="2"/>
      <c r="Q37" s="2"/>
      <c r="R37" s="2"/>
      <c r="S37" s="2"/>
      <c r="T37" s="2"/>
    </row>
    <row r="38" spans="1:20" x14ac:dyDescent="0.35">
      <c r="A38" s="2"/>
      <c r="B38" s="48" t="s">
        <v>58</v>
      </c>
      <c r="C38" s="342">
        <f t="shared" ref="C38:E38" si="1">C12/(C12+C25)</f>
        <v>0.66468047247052142</v>
      </c>
      <c r="D38" s="342">
        <f t="shared" si="1"/>
        <v>0.72600108035898425</v>
      </c>
      <c r="E38" s="342">
        <f t="shared" si="1"/>
        <v>0.66625079678293619</v>
      </c>
      <c r="F38" s="238"/>
      <c r="G38" s="238"/>
      <c r="H38" s="238"/>
      <c r="M38" s="353"/>
      <c r="N38" s="355"/>
      <c r="O38" s="2"/>
      <c r="P38" s="2"/>
      <c r="Q38" s="2"/>
      <c r="R38" s="2"/>
      <c r="S38" s="2"/>
      <c r="T38" s="2"/>
    </row>
    <row r="39" spans="1:20" x14ac:dyDescent="0.35">
      <c r="A39" s="2"/>
      <c r="B39" s="48" t="s">
        <v>641</v>
      </c>
      <c r="C39" s="341">
        <f t="shared" ref="C39:E39" si="2">C13/(C13+C26)</f>
        <v>0.31048976173482129</v>
      </c>
      <c r="D39" s="341">
        <f t="shared" si="2"/>
        <v>0.3572540902950459</v>
      </c>
      <c r="E39" s="341">
        <f t="shared" si="2"/>
        <v>0.31154284767323576</v>
      </c>
      <c r="F39" s="238"/>
      <c r="G39" s="238"/>
      <c r="H39" s="238"/>
      <c r="M39" s="353"/>
      <c r="N39" s="355"/>
      <c r="O39" s="2"/>
      <c r="P39" s="2"/>
      <c r="Q39" s="2"/>
      <c r="R39" s="2"/>
      <c r="S39" s="2"/>
      <c r="T39" s="2"/>
    </row>
    <row r="40" spans="1:20" x14ac:dyDescent="0.35">
      <c r="A40" s="2"/>
      <c r="B40" s="48" t="s">
        <v>89</v>
      </c>
      <c r="C40" s="341">
        <f t="shared" ref="C40:E40" si="3">C14/(C14+C27)</f>
        <v>0.12815879139932343</v>
      </c>
      <c r="D40" s="341">
        <f t="shared" si="3"/>
        <v>0.15239613980197006</v>
      </c>
      <c r="E40" s="341">
        <f t="shared" si="3"/>
        <v>0.12868260898947861</v>
      </c>
      <c r="F40" s="238"/>
      <c r="G40" s="238"/>
      <c r="H40" s="238"/>
      <c r="M40" s="353"/>
      <c r="N40" s="355"/>
      <c r="O40" s="2"/>
      <c r="P40" s="2"/>
      <c r="Q40" s="2"/>
      <c r="R40" s="2"/>
      <c r="S40" s="2"/>
      <c r="T40" s="2"/>
    </row>
    <row r="41" spans="1:20" x14ac:dyDescent="0.35">
      <c r="A41" s="2"/>
      <c r="B41" s="48" t="s">
        <v>642</v>
      </c>
      <c r="C41" s="341">
        <f t="shared" ref="C41:E41" si="4">C15/(C15+C28)</f>
        <v>0.36319997391348358</v>
      </c>
      <c r="D41" s="341">
        <f t="shared" si="4"/>
        <v>0.41093659026118234</v>
      </c>
      <c r="E41" s="341">
        <f t="shared" si="4"/>
        <v>0.36428306475216193</v>
      </c>
      <c r="F41" s="238"/>
      <c r="G41" s="238"/>
      <c r="H41" s="238"/>
      <c r="K41" s="2"/>
      <c r="M41" s="353"/>
      <c r="N41" s="355"/>
      <c r="O41" s="2"/>
      <c r="P41" s="2"/>
      <c r="Q41" s="2"/>
      <c r="R41" s="2"/>
      <c r="S41" s="2"/>
      <c r="T41" s="2"/>
    </row>
    <row r="42" spans="1:20" x14ac:dyDescent="0.35">
      <c r="A42" s="2"/>
      <c r="B42" s="48" t="s">
        <v>16</v>
      </c>
      <c r="C42" s="341">
        <f t="shared" ref="C42:E42" si="5">C16/(C16+C29)</f>
        <v>0.18730881651395923</v>
      </c>
      <c r="D42" s="341">
        <f t="shared" si="5"/>
        <v>0.21959173737418622</v>
      </c>
      <c r="E42" s="341">
        <f t="shared" si="5"/>
        <v>0.18801498851016943</v>
      </c>
      <c r="F42" s="238"/>
      <c r="G42" s="238"/>
      <c r="H42" s="238"/>
      <c r="M42" s="353"/>
      <c r="N42" s="355"/>
      <c r="O42" s="2"/>
      <c r="P42" s="2"/>
      <c r="Q42" s="2"/>
      <c r="R42" s="2"/>
      <c r="S42" s="2"/>
      <c r="T42" s="2"/>
    </row>
    <row r="43" spans="1:20" ht="15" thickBot="1" x14ac:dyDescent="0.4">
      <c r="A43" s="2"/>
      <c r="B43" s="336" t="s">
        <v>17</v>
      </c>
      <c r="C43" s="344">
        <f t="shared" ref="C43:E43" si="6">C17/(C17+C30)</f>
        <v>1</v>
      </c>
      <c r="D43" s="344">
        <f t="shared" si="6"/>
        <v>1</v>
      </c>
      <c r="E43" s="344">
        <f t="shared" si="6"/>
        <v>1</v>
      </c>
      <c r="F43" s="238"/>
      <c r="G43" s="238"/>
      <c r="H43" s="238"/>
      <c r="M43" s="353"/>
      <c r="N43" s="355"/>
      <c r="O43" s="2"/>
      <c r="P43" s="89"/>
      <c r="Q43" s="2"/>
      <c r="R43" s="2"/>
      <c r="S43" s="2"/>
      <c r="T43" s="2"/>
    </row>
    <row r="44" spans="1:20" x14ac:dyDescent="0.35">
      <c r="A44" s="3"/>
      <c r="B44" s="3"/>
      <c r="C44" s="3"/>
      <c r="D44" s="3"/>
      <c r="E44" s="3"/>
      <c r="F44" s="3"/>
      <c r="G44" s="3"/>
      <c r="H44" s="3"/>
      <c r="L44" s="2"/>
      <c r="M44" s="2"/>
      <c r="N44" s="2"/>
      <c r="O44" s="2"/>
      <c r="P44" s="2"/>
      <c r="Q44" s="2"/>
      <c r="R44" s="2"/>
      <c r="S44" s="2"/>
      <c r="T44" s="2"/>
    </row>
    <row r="45" spans="1:20" x14ac:dyDescent="0.35">
      <c r="A45" s="3"/>
      <c r="B45" s="3"/>
      <c r="C45" s="3"/>
      <c r="D45" s="3"/>
      <c r="E45" s="3"/>
      <c r="F45" s="3"/>
      <c r="G45" s="3"/>
      <c r="H45" s="3"/>
      <c r="L45" s="2"/>
      <c r="M45" s="2"/>
      <c r="N45" s="2"/>
      <c r="O45" s="2"/>
      <c r="P45" s="2"/>
      <c r="Q45" s="2"/>
      <c r="R45" s="2"/>
      <c r="S45" s="2"/>
      <c r="T45" s="2"/>
    </row>
    <row r="46" spans="1:20" ht="15" thickBot="1" x14ac:dyDescent="0.4">
      <c r="A46" s="3"/>
      <c r="B46" s="348" t="s">
        <v>921</v>
      </c>
      <c r="C46" s="348"/>
      <c r="D46" s="174"/>
      <c r="E46" s="2"/>
      <c r="F46" s="3"/>
      <c r="G46" s="3"/>
      <c r="H46" s="3"/>
      <c r="L46" s="2"/>
      <c r="M46" s="2"/>
      <c r="N46" s="2"/>
      <c r="O46" s="2"/>
      <c r="P46" s="2"/>
      <c r="Q46" s="2"/>
      <c r="R46" s="2"/>
      <c r="S46" s="2"/>
      <c r="T46" s="2"/>
    </row>
    <row r="47" spans="1:20" x14ac:dyDescent="0.35">
      <c r="A47" s="3"/>
      <c r="B47" s="723" t="s">
        <v>867</v>
      </c>
      <c r="C47" s="631" t="s">
        <v>864</v>
      </c>
      <c r="D47" s="631" t="s">
        <v>865</v>
      </c>
      <c r="E47" s="671" t="s">
        <v>866</v>
      </c>
      <c r="F47" s="3"/>
      <c r="G47" s="3"/>
      <c r="H47" s="3"/>
      <c r="L47" s="2"/>
      <c r="M47" s="2"/>
      <c r="N47" s="2"/>
      <c r="O47" s="2"/>
      <c r="P47" s="2"/>
      <c r="Q47" s="2"/>
      <c r="R47" s="2"/>
      <c r="S47" s="2"/>
      <c r="T47" s="2"/>
    </row>
    <row r="48" spans="1:20" ht="15" thickBot="1" x14ac:dyDescent="0.4">
      <c r="A48" s="3"/>
      <c r="B48" s="724"/>
      <c r="C48" s="672">
        <f>'NZ nat data'!C65</f>
        <v>360099</v>
      </c>
      <c r="D48" s="672">
        <f>SUM('NZ nat data'!C66:C70)</f>
        <v>523686.34207034146</v>
      </c>
      <c r="E48" s="672">
        <f>'NZ nat data'!C71</f>
        <v>44645.397397201348</v>
      </c>
      <c r="F48" s="3"/>
      <c r="G48" s="3"/>
      <c r="H48" s="3"/>
      <c r="L48" s="2"/>
      <c r="M48" s="2"/>
      <c r="N48" s="2"/>
      <c r="O48" s="2"/>
      <c r="P48" s="2"/>
      <c r="Q48" s="2"/>
      <c r="R48" s="2"/>
      <c r="S48" s="2"/>
      <c r="T48" s="2"/>
    </row>
    <row r="49" spans="1:20" x14ac:dyDescent="0.35">
      <c r="A49" s="3"/>
      <c r="B49" s="48" t="s">
        <v>868</v>
      </c>
      <c r="C49" s="673">
        <f>'Indoor impacts NZ'!J13+'Indoor impacts NZ'!J30</f>
        <v>207.8622419272024</v>
      </c>
      <c r="D49" s="673">
        <f>SUM('Indoor impacts NZ'!K13:O13)+SUM('Indoor impacts NZ'!K30:O30)</f>
        <v>101.20413310186824</v>
      </c>
      <c r="E49" s="673">
        <f>'Indoor impacts NZ'!P13+'Indoor impacts NZ'!P30</f>
        <v>57.32359373065681</v>
      </c>
      <c r="F49" s="3"/>
      <c r="G49" s="3"/>
      <c r="H49" s="3"/>
      <c r="L49" s="2"/>
      <c r="M49" s="2"/>
      <c r="N49" s="2"/>
      <c r="O49" s="2"/>
      <c r="P49" s="2"/>
      <c r="Q49" s="2"/>
      <c r="R49" s="2"/>
      <c r="S49" s="2"/>
      <c r="T49" s="2"/>
    </row>
    <row r="50" spans="1:20" x14ac:dyDescent="0.35">
      <c r="A50" s="3"/>
      <c r="B50" s="48" t="s">
        <v>869</v>
      </c>
      <c r="C50" s="673">
        <f>'Indoor impacts NZ'!J17+'Indoor impacts NZ'!J34</f>
        <v>235.75578072983942</v>
      </c>
      <c r="D50" s="673">
        <f>SUM('Indoor impacts NZ'!K17:O17)+SUM('Indoor impacts NZ'!K34:O34)</f>
        <v>255.27023465340054</v>
      </c>
      <c r="E50" s="673">
        <f>'Indoor impacts NZ'!P17+'Indoor impacts NZ'!P34</f>
        <v>66.16496530623931</v>
      </c>
      <c r="F50" s="3"/>
      <c r="G50" s="3"/>
      <c r="H50" s="3"/>
      <c r="L50" s="2"/>
      <c r="M50" s="2"/>
      <c r="N50" s="2"/>
      <c r="O50" s="2"/>
      <c r="P50" s="2"/>
      <c r="Q50" s="2"/>
      <c r="R50" s="2"/>
      <c r="S50" s="2"/>
      <c r="T50" s="2"/>
    </row>
    <row r="51" spans="1:20" x14ac:dyDescent="0.35">
      <c r="A51" s="3"/>
      <c r="B51" s="48" t="s">
        <v>870</v>
      </c>
      <c r="C51" s="673">
        <f>'Indoor impacts NZ'!J18+'Indoor impacts NZ'!J35</f>
        <v>775.28171420272565</v>
      </c>
      <c r="D51" s="673">
        <f>SUM('Indoor impacts NZ'!K18:O18)+SUM('Indoor impacts NZ'!K35:O35)</f>
        <v>191.00125695694197</v>
      </c>
      <c r="E51" s="673">
        <f>'Indoor impacts NZ'!P18+'Indoor impacts NZ'!P35</f>
        <v>211.43717716487245</v>
      </c>
      <c r="F51" s="3"/>
      <c r="G51" s="3"/>
      <c r="H51" s="3"/>
      <c r="L51" s="2"/>
      <c r="M51" s="2"/>
      <c r="N51" s="2"/>
      <c r="O51" s="2"/>
      <c r="P51" s="2"/>
      <c r="Q51" s="2"/>
      <c r="R51" s="2"/>
      <c r="S51" s="2"/>
      <c r="T51" s="2"/>
    </row>
    <row r="52" spans="1:20" x14ac:dyDescent="0.35">
      <c r="A52" s="3"/>
      <c r="B52" s="48" t="s">
        <v>871</v>
      </c>
      <c r="C52" s="673">
        <f>'Indoor impacts NZ'!I19</f>
        <v>0</v>
      </c>
      <c r="D52" s="635">
        <f>SUM('Indoor impacts NZ'!K19:O19)</f>
        <v>167203.58230899952</v>
      </c>
      <c r="E52" s="673">
        <f>'Indoor impacts NZ'!P19</f>
        <v>0</v>
      </c>
      <c r="F52" s="3"/>
      <c r="G52" s="3"/>
      <c r="H52" s="3"/>
      <c r="L52" s="2"/>
      <c r="M52" s="2"/>
      <c r="N52" s="2"/>
      <c r="O52" s="2"/>
      <c r="P52" s="2"/>
      <c r="Q52" s="2"/>
      <c r="R52" s="2"/>
      <c r="S52" s="2"/>
      <c r="T52" s="2"/>
    </row>
    <row r="53" spans="1:20" ht="15" thickBot="1" x14ac:dyDescent="0.4">
      <c r="A53" s="3"/>
      <c r="B53" s="336" t="s">
        <v>872</v>
      </c>
      <c r="C53" s="674">
        <f>'Indoor impacts NZ'!J37</f>
        <v>3229.9077179484775</v>
      </c>
      <c r="D53" s="674">
        <f>SUM('Indoor impacts NZ'!K37:O37)</f>
        <v>0</v>
      </c>
      <c r="E53" s="674">
        <f>'Indoor impacts NZ'!P37</f>
        <v>882.33910437282123</v>
      </c>
      <c r="F53" s="3"/>
      <c r="G53" s="3"/>
      <c r="L53" s="2"/>
      <c r="M53" s="2"/>
      <c r="N53" s="2"/>
      <c r="O53" s="2"/>
      <c r="P53" s="2"/>
      <c r="Q53" s="2"/>
      <c r="R53" s="2"/>
      <c r="S53" s="2"/>
      <c r="T53" s="2"/>
    </row>
    <row r="54" spans="1:20" hidden="1" x14ac:dyDescent="0.35">
      <c r="A54" s="3"/>
      <c r="B54" s="3"/>
      <c r="C54" s="583">
        <f>C53/H54</f>
        <v>3.2625330484328058E-2</v>
      </c>
      <c r="D54" s="3"/>
      <c r="E54" s="583">
        <f>E53/H54</f>
        <v>8.9125162057860727E-3</v>
      </c>
      <c r="F54" s="584">
        <f>E54+C54</f>
        <v>4.1537846690114129E-2</v>
      </c>
      <c r="G54" s="3"/>
      <c r="H54" s="580">
        <v>99000</v>
      </c>
      <c r="I54" s="580" t="s">
        <v>919</v>
      </c>
      <c r="L54" s="2"/>
      <c r="M54" s="2"/>
      <c r="N54" s="2"/>
      <c r="O54" s="2"/>
      <c r="P54" s="2"/>
      <c r="Q54" s="2"/>
      <c r="R54" s="2"/>
      <c r="S54" s="2"/>
      <c r="T54" s="2"/>
    </row>
    <row r="55" spans="1:20" hidden="1" x14ac:dyDescent="0.35">
      <c r="A55" s="3"/>
      <c r="B55" s="3"/>
      <c r="C55" s="583">
        <f>C53/H55</f>
        <v>2.1225793150697433E-2</v>
      </c>
      <c r="D55" s="3"/>
      <c r="E55" s="583">
        <f>E53/H55</f>
        <v>5.7984156061538237E-3</v>
      </c>
      <c r="F55" s="584">
        <f>E55+C55</f>
        <v>2.7024208756851256E-2</v>
      </c>
      <c r="G55" s="3"/>
      <c r="H55" s="580">
        <v>152169</v>
      </c>
      <c r="I55" s="701" t="s">
        <v>920</v>
      </c>
      <c r="L55" s="2"/>
      <c r="M55" s="2"/>
      <c r="N55" s="2"/>
      <c r="O55" s="2"/>
      <c r="P55" s="2"/>
      <c r="Q55" s="2"/>
      <c r="R55" s="2"/>
      <c r="S55" s="2"/>
      <c r="T55" s="2"/>
    </row>
    <row r="56" spans="1:20" x14ac:dyDescent="0.35">
      <c r="A56" s="3"/>
      <c r="B56" s="3"/>
      <c r="C56" s="583"/>
      <c r="D56" s="3"/>
      <c r="E56" s="583"/>
      <c r="F56" s="584"/>
      <c r="G56" s="3"/>
      <c r="H56" s="580"/>
      <c r="I56" s="580"/>
      <c r="L56" s="2"/>
      <c r="M56" s="2"/>
      <c r="N56" s="2"/>
      <c r="O56" s="2"/>
      <c r="P56" s="2"/>
      <c r="Q56" s="2"/>
      <c r="R56" s="2"/>
      <c r="S56" s="2"/>
      <c r="T56" s="2"/>
    </row>
    <row r="57" spans="1:20" x14ac:dyDescent="0.35">
      <c r="A57" s="3"/>
      <c r="B57" s="3"/>
      <c r="C57" s="583"/>
      <c r="D57" s="3"/>
      <c r="E57" s="583"/>
      <c r="F57" s="584"/>
      <c r="G57" s="3"/>
      <c r="H57" s="580"/>
      <c r="I57" s="580"/>
      <c r="L57" s="2"/>
      <c r="M57" s="2"/>
      <c r="N57" s="2"/>
      <c r="O57" s="2"/>
      <c r="P57" s="2"/>
      <c r="Q57" s="2"/>
      <c r="R57" s="2"/>
      <c r="S57" s="2"/>
      <c r="T57" s="2"/>
    </row>
    <row r="58" spans="1:20" ht="15" thickBot="1" x14ac:dyDescent="0.4">
      <c r="A58" s="3"/>
      <c r="B58" s="348" t="s">
        <v>925</v>
      </c>
      <c r="C58" s="348"/>
      <c r="D58" s="348"/>
      <c r="E58" s="2"/>
      <c r="F58" s="584"/>
      <c r="G58" s="3"/>
      <c r="H58" s="580"/>
      <c r="I58" s="580"/>
      <c r="L58" s="2"/>
      <c r="M58" s="2"/>
      <c r="N58" s="2"/>
      <c r="O58" s="2"/>
      <c r="P58" s="2"/>
      <c r="Q58" s="2"/>
      <c r="R58" s="2"/>
      <c r="S58" s="2"/>
      <c r="T58" s="2"/>
    </row>
    <row r="59" spans="1:20" ht="15" x14ac:dyDescent="0.35">
      <c r="A59" s="3"/>
      <c r="B59" s="723" t="s">
        <v>18</v>
      </c>
      <c r="C59" s="681"/>
      <c r="D59" s="631" t="s">
        <v>881</v>
      </c>
      <c r="E59" s="671"/>
      <c r="F59" s="584"/>
      <c r="G59" s="3"/>
      <c r="H59" s="580"/>
      <c r="I59" s="580"/>
      <c r="L59" s="2"/>
      <c r="M59" s="2"/>
      <c r="N59" s="2"/>
      <c r="O59" s="2"/>
      <c r="P59" s="2"/>
      <c r="Q59" s="2"/>
      <c r="R59" s="2"/>
      <c r="S59" s="2"/>
      <c r="T59" s="2"/>
    </row>
    <row r="60" spans="1:20" ht="15" thickBot="1" x14ac:dyDescent="0.4">
      <c r="A60" s="3"/>
      <c r="B60" s="724"/>
      <c r="C60" s="332" t="s">
        <v>639</v>
      </c>
      <c r="D60" s="332" t="s">
        <v>640</v>
      </c>
      <c r="E60" s="333" t="s">
        <v>435</v>
      </c>
      <c r="F60" s="584"/>
      <c r="G60" s="3"/>
      <c r="H60" s="580"/>
      <c r="I60" s="580"/>
      <c r="L60" s="2"/>
      <c r="M60" s="2"/>
      <c r="N60" s="2"/>
      <c r="O60" s="2"/>
      <c r="P60" s="2"/>
      <c r="Q60" s="2"/>
      <c r="R60" s="2"/>
      <c r="S60" s="2"/>
      <c r="T60" s="2"/>
    </row>
    <row r="61" spans="1:20" x14ac:dyDescent="0.35">
      <c r="A61" s="3"/>
      <c r="B61" s="48" t="s">
        <v>14</v>
      </c>
      <c r="C61" s="334">
        <f>('Indoor impacts NZ'!I21+'Indoor impacts NZ'!I39)/10^6</f>
        <v>0</v>
      </c>
      <c r="D61" s="334">
        <f>('Indoor impacts NZ'!I23+'Indoor impacts NZ'!I41)/10^6</f>
        <v>0</v>
      </c>
      <c r="E61" s="335">
        <f>SUM(C61:D61)</f>
        <v>0</v>
      </c>
      <c r="F61" s="584"/>
      <c r="G61" s="3"/>
      <c r="H61" s="580"/>
      <c r="I61" s="580"/>
      <c r="L61" s="2"/>
      <c r="M61" s="2"/>
      <c r="N61" s="2"/>
      <c r="O61" s="2"/>
      <c r="P61" s="2"/>
      <c r="Q61" s="2"/>
      <c r="R61" s="2"/>
      <c r="S61" s="2"/>
      <c r="T61" s="2"/>
    </row>
    <row r="62" spans="1:20" x14ac:dyDescent="0.35">
      <c r="A62" s="3"/>
      <c r="B62" s="48" t="s">
        <v>15</v>
      </c>
      <c r="C62" s="334">
        <f>('Indoor impacts NZ'!J21+'Indoor impacts NZ'!J39)/10^6</f>
        <v>3261.7237897968716</v>
      </c>
      <c r="D62" s="334">
        <f>('Indoor impacts NZ'!J23+'Indoor impacts NZ'!J41)/10^6</f>
        <v>46.745905877990246</v>
      </c>
      <c r="E62" s="335">
        <f>SUM(C62:D62)</f>
        <v>3308.4696956748617</v>
      </c>
      <c r="F62" s="584"/>
      <c r="G62" s="3"/>
      <c r="H62" s="580"/>
      <c r="I62" s="580"/>
      <c r="L62" s="2"/>
      <c r="M62" s="2"/>
      <c r="N62" s="2"/>
      <c r="O62" s="2"/>
      <c r="P62" s="2"/>
      <c r="Q62" s="2"/>
      <c r="R62" s="2"/>
      <c r="S62" s="2"/>
      <c r="T62" s="2"/>
    </row>
    <row r="63" spans="1:20" x14ac:dyDescent="0.35">
      <c r="A63" s="3"/>
      <c r="B63" s="48" t="s">
        <v>58</v>
      </c>
      <c r="C63" s="334">
        <f>('Indoor impacts NZ'!K21+'Indoor impacts NZ'!K39)/10^6</f>
        <v>102.42462218646324</v>
      </c>
      <c r="D63" s="334">
        <f>('Indoor impacts NZ'!K23+'Indoor impacts NZ'!K41)/10^6</f>
        <v>2.9402083159565611</v>
      </c>
      <c r="E63" s="335">
        <f t="shared" ref="E63:E68" si="7">SUM(C63:D63)</f>
        <v>105.36483050241981</v>
      </c>
      <c r="F63" s="584"/>
      <c r="G63" s="3"/>
      <c r="H63" s="580"/>
      <c r="I63" s="580"/>
      <c r="L63" s="2"/>
      <c r="M63" s="2"/>
      <c r="N63" s="2"/>
      <c r="O63" s="2"/>
      <c r="P63" s="2"/>
      <c r="Q63" s="2"/>
      <c r="R63" s="2"/>
      <c r="S63" s="2"/>
      <c r="T63" s="2"/>
    </row>
    <row r="64" spans="1:20" x14ac:dyDescent="0.35">
      <c r="A64" s="3"/>
      <c r="B64" s="48" t="s">
        <v>641</v>
      </c>
      <c r="C64" s="334">
        <f>('Indoor impacts NZ'!L21+'Indoor impacts NZ'!L39)/10^6</f>
        <v>757.27541439544086</v>
      </c>
      <c r="D64" s="334">
        <f>('Indoor impacts NZ'!L23+'Indoor impacts NZ'!L41)/10^6</f>
        <v>20.073567812370523</v>
      </c>
      <c r="E64" s="335">
        <f t="shared" si="7"/>
        <v>777.34898220781133</v>
      </c>
      <c r="F64" s="584"/>
      <c r="G64" s="3"/>
      <c r="H64" s="580"/>
      <c r="I64" s="580"/>
      <c r="L64" s="2"/>
      <c r="M64" s="2"/>
      <c r="N64" s="2"/>
      <c r="O64" s="2"/>
      <c r="P64" s="2"/>
      <c r="Q64" s="2"/>
      <c r="R64" s="2"/>
      <c r="S64" s="2"/>
      <c r="T64" s="2"/>
    </row>
    <row r="65" spans="1:20" x14ac:dyDescent="0.35">
      <c r="A65" s="3"/>
      <c r="B65" s="48" t="s">
        <v>89</v>
      </c>
      <c r="C65" s="334">
        <f>('Indoor impacts NZ'!M21+'Indoor impacts NZ'!M39)/10^6</f>
        <v>656.21849925837796</v>
      </c>
      <c r="D65" s="334">
        <f>('Indoor impacts NZ'!M23+'Indoor impacts NZ'!M39)/10^6</f>
        <v>17.236849433500513</v>
      </c>
      <c r="E65" s="335">
        <f t="shared" si="7"/>
        <v>673.4553486918785</v>
      </c>
      <c r="F65" s="584"/>
      <c r="G65" s="3"/>
      <c r="H65" s="580"/>
      <c r="I65" s="580"/>
      <c r="L65" s="2"/>
      <c r="M65" s="2"/>
      <c r="N65" s="2"/>
      <c r="O65" s="2"/>
      <c r="P65" s="2"/>
      <c r="Q65" s="2"/>
      <c r="R65" s="2"/>
      <c r="S65" s="2"/>
      <c r="T65" s="2"/>
    </row>
    <row r="66" spans="1:20" x14ac:dyDescent="0.35">
      <c r="A66" s="3"/>
      <c r="B66" s="48" t="s">
        <v>642</v>
      </c>
      <c r="C66" s="334">
        <f>('Indoor impacts NZ'!N21+'Indoor impacts NZ'!N39)/10^6</f>
        <v>62.92506157272117</v>
      </c>
      <c r="D66" s="334">
        <f>('Indoor impacts NZ'!N23+'Indoor impacts NZ'!N39)/10^6</f>
        <v>1.6528485758151179</v>
      </c>
      <c r="E66" s="335">
        <f t="shared" si="7"/>
        <v>64.57791014853629</v>
      </c>
      <c r="F66" s="584"/>
      <c r="G66" s="3"/>
      <c r="H66" s="580"/>
      <c r="I66" s="580"/>
      <c r="L66" s="2"/>
      <c r="M66" s="2"/>
      <c r="N66" s="2"/>
      <c r="O66" s="2"/>
      <c r="P66" s="2"/>
      <c r="Q66" s="2"/>
      <c r="R66" s="2"/>
      <c r="S66" s="2"/>
      <c r="T66" s="2"/>
    </row>
    <row r="67" spans="1:20" x14ac:dyDescent="0.35">
      <c r="A67" s="3"/>
      <c r="B67" s="48" t="s">
        <v>16</v>
      </c>
      <c r="C67" s="334">
        <f>('Indoor impacts NZ'!O21+'Indoor impacts NZ'!O39)/10^6</f>
        <v>9.2270666171694273</v>
      </c>
      <c r="D67" s="334">
        <f>('Indoor impacts NZ'!O23+'Indoor impacts NZ'!O39)/10^6</f>
        <v>0.24191595337783389</v>
      </c>
      <c r="E67" s="335">
        <f t="shared" si="7"/>
        <v>9.4689825705472614</v>
      </c>
      <c r="F67" s="584"/>
      <c r="G67" s="3"/>
      <c r="H67" s="580"/>
      <c r="I67" s="580"/>
      <c r="L67" s="2"/>
      <c r="M67" s="2"/>
      <c r="N67" s="2"/>
      <c r="O67" s="2"/>
      <c r="P67" s="2"/>
      <c r="Q67" s="2"/>
      <c r="R67" s="2"/>
      <c r="S67" s="2"/>
      <c r="T67" s="2"/>
    </row>
    <row r="68" spans="1:20" ht="15" thickBot="1" x14ac:dyDescent="0.4">
      <c r="A68" s="3"/>
      <c r="B68" s="336" t="s">
        <v>17</v>
      </c>
      <c r="C68" s="337">
        <f>('Indoor impacts NZ'!P21+'Indoor impacts NZ'!P39)/10^6</f>
        <v>899.50790318819008</v>
      </c>
      <c r="D68" s="337">
        <f>('Indoor impacts NZ'!P23+'Indoor impacts NZ'!P41)/10^6</f>
        <v>12.844079008138308</v>
      </c>
      <c r="E68" s="338">
        <f t="shared" si="7"/>
        <v>912.35198219632844</v>
      </c>
      <c r="F68" s="584"/>
      <c r="G68" s="3"/>
      <c r="H68" s="580"/>
      <c r="I68" s="580"/>
      <c r="L68" s="2"/>
      <c r="M68" s="2"/>
      <c r="N68" s="2"/>
      <c r="O68" s="2"/>
      <c r="P68" s="2"/>
      <c r="Q68" s="2"/>
      <c r="R68" s="2"/>
      <c r="S68" s="2"/>
      <c r="T68" s="2"/>
    </row>
    <row r="69" spans="1:20" ht="15" thickBot="1" x14ac:dyDescent="0.4">
      <c r="A69" s="3"/>
      <c r="B69" s="677" t="s">
        <v>877</v>
      </c>
      <c r="C69" s="338">
        <f>SUM(C61:C68)</f>
        <v>5749.3023570152345</v>
      </c>
      <c r="D69" s="338">
        <f>SUM(D61:D68)</f>
        <v>101.73537497714909</v>
      </c>
      <c r="E69" s="338">
        <f>SUM(C69:D69)</f>
        <v>5851.0377319923837</v>
      </c>
      <c r="F69" s="584"/>
      <c r="G69" s="3"/>
      <c r="H69" s="580"/>
      <c r="I69" s="580"/>
      <c r="L69" s="2"/>
      <c r="M69" s="2"/>
      <c r="N69" s="2"/>
      <c r="O69" s="2"/>
      <c r="P69" s="2"/>
      <c r="Q69" s="2"/>
      <c r="R69" s="2"/>
      <c r="S69" s="2"/>
      <c r="T69" s="2"/>
    </row>
    <row r="70" spans="1:20" x14ac:dyDescent="0.35">
      <c r="A70" s="3"/>
      <c r="B70" s="3"/>
      <c r="C70" s="583"/>
      <c r="D70" s="3"/>
      <c r="E70" s="583"/>
      <c r="F70" s="584"/>
      <c r="G70" s="3"/>
      <c r="H70" s="580"/>
      <c r="I70" s="580"/>
      <c r="L70" s="2"/>
      <c r="M70" s="2"/>
      <c r="N70" s="2"/>
      <c r="O70" s="2"/>
      <c r="P70" s="2"/>
      <c r="Q70" s="2"/>
      <c r="R70" s="2"/>
      <c r="S70" s="2"/>
      <c r="T70" s="2"/>
    </row>
    <row r="71" spans="1:20" x14ac:dyDescent="0.35">
      <c r="A71" s="3"/>
      <c r="B71" s="3"/>
      <c r="C71" s="583"/>
      <c r="D71" s="3"/>
      <c r="E71" s="583"/>
      <c r="F71" s="584"/>
      <c r="G71" s="3"/>
      <c r="H71" s="580"/>
      <c r="I71" s="580"/>
      <c r="L71" s="2"/>
      <c r="M71" s="2"/>
      <c r="N71" s="2"/>
      <c r="O71" s="2"/>
      <c r="P71" s="2"/>
      <c r="Q71" s="2"/>
      <c r="R71" s="2"/>
      <c r="S71" s="2"/>
      <c r="T71" s="2"/>
    </row>
    <row r="72" spans="1:20" ht="15" thickBot="1" x14ac:dyDescent="0.4">
      <c r="A72" s="3"/>
      <c r="B72" s="348" t="s">
        <v>922</v>
      </c>
      <c r="C72" s="348"/>
      <c r="D72" s="348"/>
      <c r="E72" s="2"/>
      <c r="F72" s="3"/>
      <c r="G72" s="3"/>
      <c r="H72" s="3"/>
      <c r="L72" s="2"/>
      <c r="M72" s="2"/>
      <c r="N72" s="2"/>
      <c r="O72" s="2"/>
      <c r="P72" s="2"/>
      <c r="Q72" s="2"/>
      <c r="R72" s="2"/>
      <c r="S72" s="2"/>
      <c r="T72" s="2"/>
    </row>
    <row r="73" spans="1:20" ht="15" x14ac:dyDescent="0.35">
      <c r="A73" s="3"/>
      <c r="B73" s="723" t="s">
        <v>18</v>
      </c>
      <c r="C73" s="681" t="s">
        <v>880</v>
      </c>
      <c r="D73" s="671" t="s">
        <v>881</v>
      </c>
      <c r="E73" s="671"/>
      <c r="F73" s="3"/>
      <c r="G73" s="3"/>
      <c r="H73" s="3"/>
      <c r="L73" s="2"/>
      <c r="M73" s="2"/>
      <c r="N73" s="2"/>
      <c r="O73" s="2"/>
      <c r="P73" s="2"/>
      <c r="Q73" s="2"/>
      <c r="R73" s="2"/>
      <c r="S73" s="2"/>
      <c r="T73" s="2"/>
    </row>
    <row r="74" spans="1:20" ht="15" thickBot="1" x14ac:dyDescent="0.4">
      <c r="A74" s="3"/>
      <c r="B74" s="724"/>
      <c r="C74" s="684" t="s">
        <v>885</v>
      </c>
      <c r="D74" s="333" t="s">
        <v>882</v>
      </c>
      <c r="E74" s="333" t="s">
        <v>883</v>
      </c>
      <c r="F74" s="3"/>
      <c r="G74" s="3"/>
      <c r="H74" s="3"/>
      <c r="L74" s="2"/>
      <c r="M74" s="2"/>
      <c r="N74" s="2"/>
      <c r="O74" s="2"/>
      <c r="P74" s="2"/>
      <c r="Q74" s="2"/>
      <c r="R74" s="2"/>
      <c r="S74" s="2"/>
      <c r="T74" s="2"/>
    </row>
    <row r="75" spans="1:20" x14ac:dyDescent="0.35">
      <c r="A75" s="3"/>
      <c r="B75" s="48" t="s">
        <v>14</v>
      </c>
      <c r="C75" s="683">
        <f>'NZ nat data'!C35-C76</f>
        <v>1485234</v>
      </c>
      <c r="D75" s="335">
        <f>Results!P12+Results!P21</f>
        <v>0</v>
      </c>
      <c r="E75" s="335">
        <f>Results!S12+Results!S21</f>
        <v>0</v>
      </c>
      <c r="F75" s="358" t="s">
        <v>886</v>
      </c>
      <c r="G75" s="3"/>
      <c r="H75" s="3"/>
      <c r="L75" s="2"/>
      <c r="M75" s="2"/>
      <c r="N75" s="2"/>
      <c r="O75" s="2"/>
      <c r="P75" s="2"/>
      <c r="Q75" s="2"/>
      <c r="R75" s="2"/>
      <c r="S75" s="2"/>
      <c r="T75" s="2"/>
    </row>
    <row r="76" spans="1:20" x14ac:dyDescent="0.35">
      <c r="A76" s="3"/>
      <c r="B76" s="48" t="s">
        <v>15</v>
      </c>
      <c r="C76" s="683">
        <f>'NZ nat data'!C65</f>
        <v>360099</v>
      </c>
      <c r="D76" s="335">
        <f>Results!P13+Results!P22</f>
        <v>3308.4696956748621</v>
      </c>
      <c r="E76" s="335">
        <f>Results!S13+Results!S22</f>
        <v>0</v>
      </c>
      <c r="F76" s="3"/>
      <c r="G76" s="3"/>
      <c r="H76" s="3"/>
      <c r="L76" s="2"/>
      <c r="M76" s="2"/>
      <c r="N76" s="2"/>
      <c r="O76" s="2"/>
      <c r="P76" s="2"/>
      <c r="Q76" s="2"/>
      <c r="R76" s="2"/>
      <c r="S76" s="2"/>
      <c r="T76" s="2"/>
    </row>
    <row r="77" spans="1:20" x14ac:dyDescent="0.35">
      <c r="A77" s="3"/>
      <c r="B77" s="48" t="s">
        <v>58</v>
      </c>
      <c r="C77" s="683">
        <f>'NZ nat data'!C66</f>
        <v>1973.0777142229585</v>
      </c>
      <c r="D77" s="335">
        <f>Results!P14+Results!P23</f>
        <v>105.36483050241981</v>
      </c>
      <c r="E77" s="335">
        <f>Results!S14+Results!S23</f>
        <v>52.781067425485482</v>
      </c>
      <c r="F77" s="3"/>
      <c r="G77" s="3"/>
      <c r="H77" s="3"/>
      <c r="L77" s="2"/>
      <c r="M77" s="2"/>
      <c r="N77" s="2"/>
      <c r="O77" s="2"/>
      <c r="P77" s="2"/>
      <c r="Q77" s="2"/>
      <c r="R77" s="2"/>
      <c r="S77" s="2"/>
      <c r="T77" s="2"/>
    </row>
    <row r="78" spans="1:20" x14ac:dyDescent="0.35">
      <c r="A78" s="3"/>
      <c r="B78" s="48" t="s">
        <v>641</v>
      </c>
      <c r="C78" s="683">
        <f>'NZ nat data'!C67</f>
        <v>101236.28659302443</v>
      </c>
      <c r="D78" s="335">
        <f>Results!P15+Results!P24</f>
        <v>777.34898220781133</v>
      </c>
      <c r="E78" s="335">
        <f>Results!S15+Results!S24</f>
        <v>1717.8101524456024</v>
      </c>
      <c r="F78" s="3"/>
      <c r="G78" s="3"/>
      <c r="H78" s="3"/>
      <c r="L78" s="2"/>
      <c r="M78" s="2"/>
      <c r="N78" s="2"/>
      <c r="O78" s="2"/>
      <c r="P78" s="2"/>
      <c r="Q78" s="2"/>
      <c r="R78" s="2"/>
      <c r="S78" s="2"/>
      <c r="T78" s="2"/>
    </row>
    <row r="79" spans="1:20" x14ac:dyDescent="0.35">
      <c r="A79" s="3"/>
      <c r="B79" s="48" t="s">
        <v>89</v>
      </c>
      <c r="C79" s="683">
        <f>'NZ nat data'!C68</f>
        <v>369512.44606453914</v>
      </c>
      <c r="D79" s="335">
        <f>Results!P16+Results!P25</f>
        <v>673.4553486918785</v>
      </c>
      <c r="E79" s="335">
        <f>Results!S16+Results!S25</f>
        <v>4560.0051319465092</v>
      </c>
      <c r="G79" s="3"/>
      <c r="H79" s="3"/>
      <c r="L79" s="2"/>
      <c r="M79" s="2"/>
      <c r="N79" s="2"/>
      <c r="O79" s="2"/>
      <c r="P79" s="2"/>
      <c r="Q79" s="2"/>
      <c r="R79" s="2"/>
      <c r="S79" s="2"/>
      <c r="T79" s="2"/>
    </row>
    <row r="80" spans="1:20" x14ac:dyDescent="0.35">
      <c r="A80" s="3"/>
      <c r="B80" s="48" t="s">
        <v>642</v>
      </c>
      <c r="C80" s="683">
        <f>'NZ nat data'!C69</f>
        <v>35432.700307558553</v>
      </c>
      <c r="D80" s="335">
        <f>Results!P17+Results!P26</f>
        <v>64.57791014853629</v>
      </c>
      <c r="E80" s="335">
        <f>Results!S17+Results!S26</f>
        <v>112.69607373120166</v>
      </c>
      <c r="F80" s="3"/>
      <c r="G80" s="3"/>
      <c r="H80" s="3"/>
      <c r="L80" s="2"/>
      <c r="M80" s="2"/>
      <c r="N80" s="2"/>
      <c r="O80" s="2"/>
      <c r="P80" s="2"/>
      <c r="Q80" s="2"/>
      <c r="R80" s="2"/>
      <c r="S80" s="2"/>
      <c r="T80" s="2"/>
    </row>
    <row r="81" spans="1:20" x14ac:dyDescent="0.35">
      <c r="A81" s="3"/>
      <c r="B81" s="48" t="s">
        <v>16</v>
      </c>
      <c r="C81" s="683">
        <f>'NZ nat data'!C70</f>
        <v>15531.831390996367</v>
      </c>
      <c r="D81" s="335">
        <f>Results!P18+Results!P27</f>
        <v>9.4689825705472632</v>
      </c>
      <c r="E81" s="335">
        <f>Results!S18+Results!S27</f>
        <v>40.893930756626659</v>
      </c>
      <c r="H81" s="3"/>
      <c r="L81" s="2"/>
      <c r="M81" s="2"/>
      <c r="N81" s="2"/>
      <c r="O81" s="2"/>
      <c r="P81" s="2"/>
      <c r="Q81" s="2"/>
      <c r="R81" s="2"/>
      <c r="S81" s="2"/>
      <c r="T81" s="2"/>
    </row>
    <row r="82" spans="1:20" ht="15" thickBot="1" x14ac:dyDescent="0.4">
      <c r="A82" s="3"/>
      <c r="B82" s="336" t="s">
        <v>17</v>
      </c>
      <c r="C82" s="682">
        <f>'NZ nat data'!C71</f>
        <v>44645.397397201348</v>
      </c>
      <c r="D82" s="338">
        <f>Results!P19+Results!P28</f>
        <v>912.35198219632855</v>
      </c>
      <c r="E82" s="338">
        <f>Results!S19+Results!S28</f>
        <v>0</v>
      </c>
      <c r="F82" s="3"/>
      <c r="G82" s="3"/>
      <c r="H82" s="3"/>
      <c r="L82" s="2"/>
      <c r="M82" s="2"/>
      <c r="N82" s="2"/>
      <c r="O82" s="2"/>
      <c r="P82" s="2"/>
      <c r="Q82" s="2"/>
      <c r="R82" s="2"/>
      <c r="S82" s="2"/>
      <c r="T82" s="2"/>
    </row>
    <row r="83" spans="1:20" ht="15" thickBot="1" x14ac:dyDescent="0.4">
      <c r="A83" s="3"/>
      <c r="B83" s="677" t="s">
        <v>877</v>
      </c>
      <c r="C83" s="677"/>
      <c r="D83" s="338">
        <f>SUM(D75:D82)</f>
        <v>5851.0377319923828</v>
      </c>
      <c r="E83" s="338">
        <f>SUM(E75:E82)</f>
        <v>6484.1863563054258</v>
      </c>
      <c r="F83" s="3"/>
      <c r="G83" s="3"/>
      <c r="H83" s="3"/>
      <c r="L83" s="2"/>
      <c r="M83" s="2"/>
      <c r="N83" s="2"/>
      <c r="O83" s="2"/>
      <c r="P83" s="2"/>
      <c r="Q83" s="2"/>
      <c r="R83" s="2"/>
      <c r="S83" s="2"/>
      <c r="T83" s="2"/>
    </row>
    <row r="84" spans="1:20" x14ac:dyDescent="0.35">
      <c r="A84" s="3"/>
      <c r="B84" s="480"/>
      <c r="C84" s="699"/>
      <c r="D84" s="700"/>
      <c r="E84" s="700"/>
      <c r="F84" s="3"/>
      <c r="G84" s="3"/>
      <c r="H84" s="3"/>
      <c r="L84" s="2"/>
      <c r="M84" s="2"/>
      <c r="N84" s="2"/>
      <c r="O84" s="2"/>
      <c r="P84" s="2"/>
      <c r="Q84" s="2"/>
      <c r="R84" s="2"/>
      <c r="S84" s="2"/>
      <c r="T84" s="2"/>
    </row>
    <row r="85" spans="1:20" x14ac:dyDescent="0.35">
      <c r="A85" s="3"/>
      <c r="B85" s="3"/>
      <c r="C85" s="3"/>
      <c r="D85" s="3"/>
      <c r="E85" s="3"/>
      <c r="F85" s="3"/>
      <c r="G85" s="3"/>
      <c r="H85" s="3"/>
      <c r="L85" s="2"/>
      <c r="M85" s="2"/>
      <c r="N85" s="2"/>
      <c r="O85" s="2"/>
      <c r="P85" s="2"/>
      <c r="Q85" s="2"/>
      <c r="R85" s="2"/>
      <c r="S85" s="2"/>
      <c r="T85" s="2"/>
    </row>
    <row r="86" spans="1:20" ht="15" thickBot="1" x14ac:dyDescent="0.4">
      <c r="A86" s="2"/>
      <c r="B86" s="348" t="s">
        <v>923</v>
      </c>
      <c r="C86" s="348"/>
      <c r="D86" s="348"/>
      <c r="E86" s="348"/>
      <c r="G86" s="2"/>
      <c r="H86" s="2"/>
      <c r="O86" s="2"/>
      <c r="P86" s="2"/>
      <c r="Q86" s="2"/>
      <c r="R86" s="2"/>
      <c r="S86" s="2"/>
      <c r="T86" s="2"/>
    </row>
    <row r="87" spans="1:20" x14ac:dyDescent="0.35">
      <c r="A87" s="2"/>
      <c r="B87" s="723" t="s">
        <v>18</v>
      </c>
      <c r="C87" s="722" t="s">
        <v>648</v>
      </c>
      <c r="D87" s="722"/>
      <c r="E87" s="722"/>
      <c r="F87" s="722" t="s">
        <v>645</v>
      </c>
      <c r="G87" s="722"/>
      <c r="H87" s="2"/>
      <c r="O87" s="2"/>
      <c r="P87" s="2"/>
      <c r="Q87" s="2"/>
      <c r="R87" s="2"/>
      <c r="S87" s="2"/>
      <c r="T87" s="2"/>
    </row>
    <row r="88" spans="1:20" ht="15" thickBot="1" x14ac:dyDescent="0.4">
      <c r="A88" s="2"/>
      <c r="B88" s="724"/>
      <c r="C88" s="333" t="s">
        <v>644</v>
      </c>
      <c r="D88" s="332" t="s">
        <v>22</v>
      </c>
      <c r="E88" s="332" t="s">
        <v>23</v>
      </c>
      <c r="F88" s="332" t="s">
        <v>22</v>
      </c>
      <c r="G88" s="332" t="s">
        <v>23</v>
      </c>
      <c r="H88" s="358" t="s">
        <v>646</v>
      </c>
      <c r="O88" s="2"/>
      <c r="P88" s="2"/>
      <c r="Q88" s="2"/>
      <c r="R88" s="2"/>
      <c r="S88" s="2"/>
      <c r="T88" s="2"/>
    </row>
    <row r="89" spans="1:20" x14ac:dyDescent="0.35">
      <c r="A89" s="2"/>
      <c r="B89" s="48" t="s">
        <v>14</v>
      </c>
      <c r="C89" s="335">
        <f t="shared" ref="C89:C96" si="8">E10</f>
        <v>0</v>
      </c>
      <c r="D89" s="334">
        <v>0</v>
      </c>
      <c r="E89" s="334">
        <v>0</v>
      </c>
      <c r="F89" s="177" t="s">
        <v>8</v>
      </c>
      <c r="G89" s="177" t="s">
        <v>8</v>
      </c>
      <c r="H89" s="238"/>
      <c r="I89" s="238"/>
      <c r="J89" s="238"/>
      <c r="K89" s="238"/>
      <c r="O89" s="2"/>
      <c r="P89" s="2"/>
      <c r="Q89" s="2"/>
      <c r="R89" s="2"/>
      <c r="S89" s="2"/>
      <c r="T89" s="2"/>
    </row>
    <row r="90" spans="1:20" x14ac:dyDescent="0.35">
      <c r="A90" s="2"/>
      <c r="B90" s="48" t="s">
        <v>15</v>
      </c>
      <c r="C90" s="335">
        <f t="shared" si="8"/>
        <v>9187.6669906744028</v>
      </c>
      <c r="D90" s="334">
        <v>982.5270260094386</v>
      </c>
      <c r="E90" s="334">
        <v>22747.592876886316</v>
      </c>
      <c r="F90" s="345">
        <f>D90/C90</f>
        <v>0.10693977339478192</v>
      </c>
      <c r="G90" s="345">
        <f>E90/C90</f>
        <v>2.4758834750949732</v>
      </c>
      <c r="H90" s="238"/>
      <c r="I90" s="238"/>
      <c r="J90" s="238"/>
      <c r="K90" s="238"/>
      <c r="O90" s="2"/>
      <c r="P90" s="2"/>
      <c r="Q90" s="2"/>
      <c r="R90" s="2"/>
      <c r="S90" s="2"/>
      <c r="T90" s="2"/>
    </row>
    <row r="91" spans="1:20" x14ac:dyDescent="0.35">
      <c r="A91" s="2"/>
      <c r="B91" s="48" t="s">
        <v>58</v>
      </c>
      <c r="C91" s="335">
        <f t="shared" si="8"/>
        <v>53401.257204871319</v>
      </c>
      <c r="D91" s="334">
        <v>19980.220155228966</v>
      </c>
      <c r="E91" s="334">
        <v>93105.653657749877</v>
      </c>
      <c r="F91" s="345">
        <f t="shared" ref="F91:F96" si="9">D91/C91</f>
        <v>0.37415261739205552</v>
      </c>
      <c r="G91" s="345">
        <f t="shared" ref="G91:G96" si="10">E91/C91</f>
        <v>1.7435105188732651</v>
      </c>
      <c r="H91" s="238"/>
      <c r="I91" s="238"/>
      <c r="J91" s="238"/>
      <c r="K91" s="238"/>
      <c r="O91" s="2"/>
      <c r="P91" s="2"/>
      <c r="Q91" s="2"/>
      <c r="R91" s="2"/>
      <c r="S91" s="2"/>
      <c r="T91" s="2"/>
    </row>
    <row r="92" spans="1:20" x14ac:dyDescent="0.35">
      <c r="A92" s="2"/>
      <c r="B92" s="48" t="s">
        <v>641</v>
      </c>
      <c r="C92" s="335">
        <f t="shared" si="8"/>
        <v>7678.5608043171123</v>
      </c>
      <c r="D92" s="334">
        <v>2642.9266776587147</v>
      </c>
      <c r="E92" s="334">
        <v>16373.793530793766</v>
      </c>
      <c r="F92" s="345">
        <f t="shared" si="9"/>
        <v>0.34419557844391668</v>
      </c>
      <c r="G92" s="345">
        <f t="shared" si="10"/>
        <v>2.1324039684087595</v>
      </c>
      <c r="H92" s="238"/>
      <c r="I92" s="238"/>
      <c r="J92" s="238"/>
      <c r="K92" s="238"/>
      <c r="O92" s="2"/>
      <c r="P92" s="2"/>
      <c r="Q92" s="2"/>
      <c r="R92" s="2"/>
      <c r="S92" s="2"/>
      <c r="T92" s="2"/>
    </row>
    <row r="93" spans="1:20" x14ac:dyDescent="0.35">
      <c r="A93" s="2"/>
      <c r="B93" s="48" t="s">
        <v>89</v>
      </c>
      <c r="C93" s="335">
        <f t="shared" si="8"/>
        <v>1822.5511910747723</v>
      </c>
      <c r="D93" s="334">
        <v>574.2986968811224</v>
      </c>
      <c r="E93" s="334">
        <v>3483.2435077663895</v>
      </c>
      <c r="F93" s="345">
        <f t="shared" si="9"/>
        <v>0.31510703221589847</v>
      </c>
      <c r="G93" s="345">
        <f t="shared" si="10"/>
        <v>1.9111910407917236</v>
      </c>
      <c r="H93" s="238"/>
      <c r="I93" s="238"/>
      <c r="J93" s="238"/>
      <c r="K93" s="238"/>
      <c r="O93" s="2"/>
      <c r="P93" s="2"/>
      <c r="Q93" s="2"/>
      <c r="R93" s="2"/>
      <c r="S93" s="2"/>
      <c r="T93" s="2"/>
    </row>
    <row r="94" spans="1:20" x14ac:dyDescent="0.35">
      <c r="A94" s="2"/>
      <c r="B94" s="48" t="s">
        <v>642</v>
      </c>
      <c r="C94" s="335">
        <f t="shared" si="8"/>
        <v>1822.5511910747723</v>
      </c>
      <c r="D94" s="334">
        <v>574.2986968811224</v>
      </c>
      <c r="E94" s="334">
        <v>3483.2435077663895</v>
      </c>
      <c r="F94" s="345">
        <f t="shared" si="9"/>
        <v>0.31510703221589847</v>
      </c>
      <c r="G94" s="345">
        <f t="shared" si="10"/>
        <v>1.9111910407917236</v>
      </c>
      <c r="H94" s="238"/>
      <c r="I94" s="238"/>
      <c r="J94" s="238"/>
      <c r="K94" s="238"/>
      <c r="O94" s="2"/>
      <c r="P94" s="2"/>
      <c r="Q94" s="2"/>
      <c r="R94" s="2"/>
      <c r="S94" s="2"/>
      <c r="T94" s="2"/>
    </row>
    <row r="95" spans="1:20" x14ac:dyDescent="0.35">
      <c r="A95" s="2"/>
      <c r="B95" s="48" t="s">
        <v>16</v>
      </c>
      <c r="C95" s="335">
        <f t="shared" si="8"/>
        <v>609.65010063374291</v>
      </c>
      <c r="D95" s="334">
        <v>191.64419882012723</v>
      </c>
      <c r="E95" s="334">
        <v>1168.8967420828749</v>
      </c>
      <c r="F95" s="345">
        <f t="shared" si="9"/>
        <v>0.3143511312815489</v>
      </c>
      <c r="G95" s="345">
        <f t="shared" si="10"/>
        <v>1.9173239549501992</v>
      </c>
      <c r="H95" s="238"/>
      <c r="I95" s="238"/>
      <c r="J95" s="238"/>
      <c r="K95" s="238"/>
      <c r="O95" s="2"/>
      <c r="P95" s="2"/>
      <c r="Q95" s="2"/>
      <c r="R95" s="2"/>
      <c r="S95" s="2"/>
      <c r="T95" s="2"/>
    </row>
    <row r="96" spans="1:20" ht="15" thickBot="1" x14ac:dyDescent="0.4">
      <c r="A96" s="2"/>
      <c r="B96" s="336" t="s">
        <v>17</v>
      </c>
      <c r="C96" s="338">
        <f t="shared" si="8"/>
        <v>20435.521585334136</v>
      </c>
      <c r="D96" s="337">
        <v>13986.619408602852</v>
      </c>
      <c r="E96" s="337">
        <v>29712.651125291461</v>
      </c>
      <c r="F96" s="343">
        <f t="shared" si="9"/>
        <v>0.68442683736736931</v>
      </c>
      <c r="G96" s="343">
        <f t="shared" si="10"/>
        <v>1.4539707734504412</v>
      </c>
      <c r="H96" s="238"/>
      <c r="I96" s="238"/>
      <c r="J96" s="238"/>
      <c r="K96" s="238"/>
      <c r="O96" s="2"/>
      <c r="P96" s="2"/>
      <c r="Q96" s="2"/>
      <c r="R96" s="2"/>
      <c r="S96" s="2"/>
      <c r="T96" s="2"/>
    </row>
    <row r="97" spans="1:20" x14ac:dyDescent="0.35">
      <c r="A97" s="2"/>
      <c r="B97" s="3"/>
      <c r="C97" s="3"/>
      <c r="D97" s="3"/>
      <c r="E97" s="3"/>
      <c r="F97" s="2"/>
      <c r="G97" s="2"/>
      <c r="H97" s="2"/>
      <c r="O97" s="2"/>
      <c r="P97" s="2"/>
      <c r="Q97" s="2"/>
      <c r="R97" s="2"/>
      <c r="S97" s="2"/>
      <c r="T97" s="2"/>
    </row>
    <row r="98" spans="1:20" ht="15" thickBot="1" x14ac:dyDescent="0.4">
      <c r="A98" s="2"/>
      <c r="B98" s="348" t="s">
        <v>924</v>
      </c>
      <c r="C98" s="348"/>
      <c r="D98" s="348"/>
      <c r="E98" s="348"/>
      <c r="G98" s="2"/>
      <c r="H98" s="2"/>
      <c r="I98" s="257"/>
      <c r="J98" s="257"/>
      <c r="K98" s="118"/>
      <c r="L98" s="118"/>
      <c r="M98" s="118"/>
      <c r="N98" s="2"/>
      <c r="O98" s="2"/>
      <c r="P98" s="2"/>
      <c r="Q98" s="2"/>
      <c r="R98" s="2"/>
      <c r="S98" s="2"/>
      <c r="T98" s="2"/>
    </row>
    <row r="99" spans="1:20" x14ac:dyDescent="0.35">
      <c r="A99" s="2"/>
      <c r="B99" s="723" t="s">
        <v>18</v>
      </c>
      <c r="C99" s="722" t="s">
        <v>648</v>
      </c>
      <c r="D99" s="722"/>
      <c r="E99" s="722"/>
      <c r="F99" s="722" t="s">
        <v>645</v>
      </c>
      <c r="G99" s="722"/>
      <c r="H99" s="2"/>
      <c r="I99" s="114"/>
      <c r="J99" s="114"/>
      <c r="K99" s="253"/>
      <c r="L99" s="252"/>
      <c r="M99" s="151"/>
      <c r="N99" s="2"/>
      <c r="O99" s="2"/>
      <c r="P99" s="2"/>
      <c r="Q99" s="2"/>
      <c r="R99" s="2"/>
      <c r="S99" s="2"/>
      <c r="T99" s="2"/>
    </row>
    <row r="100" spans="1:20" ht="15" thickBot="1" x14ac:dyDescent="0.4">
      <c r="A100" s="2"/>
      <c r="B100" s="724"/>
      <c r="C100" s="333" t="s">
        <v>644</v>
      </c>
      <c r="D100" s="332" t="s">
        <v>22</v>
      </c>
      <c r="E100" s="332" t="s">
        <v>23</v>
      </c>
      <c r="F100" s="332" t="s">
        <v>22</v>
      </c>
      <c r="G100" s="332" t="s">
        <v>23</v>
      </c>
      <c r="H100" s="358" t="s">
        <v>646</v>
      </c>
      <c r="I100" s="114"/>
      <c r="J100" s="114"/>
      <c r="K100" s="255"/>
      <c r="L100" s="256"/>
      <c r="M100" s="258"/>
      <c r="N100" s="2"/>
      <c r="O100" s="2"/>
      <c r="P100" s="2"/>
      <c r="Q100" s="2"/>
      <c r="R100" s="2"/>
      <c r="S100" s="2"/>
      <c r="T100" s="2"/>
    </row>
    <row r="101" spans="1:20" x14ac:dyDescent="0.35">
      <c r="A101" s="2"/>
      <c r="B101" s="48" t="s">
        <v>14</v>
      </c>
      <c r="C101" s="335">
        <f t="shared" ref="C101:C108" si="11">E10</f>
        <v>0</v>
      </c>
      <c r="D101" s="334">
        <v>0</v>
      </c>
      <c r="E101" s="334">
        <v>0</v>
      </c>
      <c r="F101" s="177" t="s">
        <v>8</v>
      </c>
      <c r="G101" s="177" t="s">
        <v>8</v>
      </c>
      <c r="H101" s="238"/>
      <c r="I101" s="238"/>
      <c r="J101" s="238"/>
      <c r="K101" s="238"/>
      <c r="L101" s="254"/>
      <c r="M101" s="151"/>
      <c r="N101" s="2"/>
      <c r="O101" s="2"/>
      <c r="P101" s="2"/>
      <c r="Q101" s="2"/>
      <c r="R101" s="2"/>
      <c r="S101" s="2"/>
      <c r="T101" s="2"/>
    </row>
    <row r="102" spans="1:20" x14ac:dyDescent="0.35">
      <c r="A102" s="2"/>
      <c r="B102" s="48" t="s">
        <v>15</v>
      </c>
      <c r="C102" s="335">
        <f t="shared" si="11"/>
        <v>9187.6669906744028</v>
      </c>
      <c r="D102" s="334">
        <v>4560.9808426973823</v>
      </c>
      <c r="E102" s="334">
        <v>18373.445246862782</v>
      </c>
      <c r="F102" s="345">
        <f>D102/C102</f>
        <v>0.49642426606524104</v>
      </c>
      <c r="G102" s="345">
        <f>E102/C102</f>
        <v>1.9997944271937653</v>
      </c>
      <c r="H102" s="238"/>
      <c r="I102" s="238"/>
      <c r="J102" s="238"/>
      <c r="K102" s="238"/>
      <c r="L102" s="254"/>
      <c r="M102" s="151"/>
      <c r="N102" s="2"/>
      <c r="O102" s="2"/>
      <c r="P102" s="2"/>
      <c r="Q102" s="2"/>
      <c r="R102" s="2"/>
      <c r="S102" s="2"/>
      <c r="T102" s="2"/>
    </row>
    <row r="103" spans="1:20" x14ac:dyDescent="0.35">
      <c r="A103" s="2"/>
      <c r="B103" s="48" t="s">
        <v>58</v>
      </c>
      <c r="C103" s="335">
        <f t="shared" si="11"/>
        <v>53401.257204871319</v>
      </c>
      <c r="D103" s="334">
        <v>26328.087737121277</v>
      </c>
      <c r="E103" s="334">
        <v>106802.51440974264</v>
      </c>
      <c r="F103" s="345">
        <f t="shared" ref="F103:F108" si="12">D103/C103</f>
        <v>0.49302374354436734</v>
      </c>
      <c r="G103" s="345">
        <f t="shared" ref="G103:G108" si="13">E103/C103</f>
        <v>2</v>
      </c>
      <c r="H103" s="238"/>
      <c r="I103" s="238"/>
      <c r="J103" s="238"/>
      <c r="K103" s="238"/>
      <c r="L103" s="254"/>
      <c r="M103" s="151"/>
      <c r="N103" s="2"/>
      <c r="O103" s="2"/>
      <c r="P103" s="2"/>
      <c r="Q103" s="2"/>
      <c r="R103" s="2"/>
      <c r="S103" s="2"/>
      <c r="T103" s="2"/>
    </row>
    <row r="104" spans="1:20" x14ac:dyDescent="0.35">
      <c r="B104" s="48" t="s">
        <v>641</v>
      </c>
      <c r="C104" s="335">
        <f t="shared" si="11"/>
        <v>7678.5608043171123</v>
      </c>
      <c r="D104" s="334">
        <v>3789.7093232304355</v>
      </c>
      <c r="E104" s="334">
        <v>15357.121608634225</v>
      </c>
      <c r="F104" s="345">
        <f t="shared" si="12"/>
        <v>0.49354422264908676</v>
      </c>
      <c r="G104" s="345">
        <f t="shared" si="13"/>
        <v>2</v>
      </c>
      <c r="H104" s="238"/>
      <c r="I104" s="238"/>
      <c r="J104" s="238"/>
      <c r="K104" s="238"/>
      <c r="L104" s="254"/>
      <c r="M104" s="151"/>
    </row>
    <row r="105" spans="1:20" x14ac:dyDescent="0.35">
      <c r="B105" s="48" t="s">
        <v>89</v>
      </c>
      <c r="C105" s="335">
        <f t="shared" si="11"/>
        <v>1822.5511910747723</v>
      </c>
      <c r="D105" s="334">
        <v>899.61370862594379</v>
      </c>
      <c r="E105" s="334">
        <v>3645.1023821495446</v>
      </c>
      <c r="F105" s="345">
        <f t="shared" si="12"/>
        <v>0.49360133917304938</v>
      </c>
      <c r="G105" s="345">
        <f t="shared" si="13"/>
        <v>2</v>
      </c>
      <c r="H105" s="238"/>
      <c r="I105" s="238"/>
      <c r="J105" s="238"/>
      <c r="K105" s="238"/>
      <c r="L105" s="254"/>
      <c r="M105" s="151"/>
    </row>
    <row r="106" spans="1:20" x14ac:dyDescent="0.35">
      <c r="B106" s="48" t="s">
        <v>642</v>
      </c>
      <c r="C106" s="335">
        <f t="shared" si="11"/>
        <v>1822.5511910747723</v>
      </c>
      <c r="D106" s="334">
        <v>899.61370862594379</v>
      </c>
      <c r="E106" s="334">
        <v>3645.1023821495446</v>
      </c>
      <c r="F106" s="345">
        <f t="shared" si="12"/>
        <v>0.49360133917304938</v>
      </c>
      <c r="G106" s="345">
        <f t="shared" si="13"/>
        <v>2</v>
      </c>
      <c r="H106" s="238"/>
      <c r="I106" s="238"/>
      <c r="J106" s="238"/>
      <c r="K106" s="238"/>
      <c r="L106" s="256"/>
      <c r="M106" s="114"/>
    </row>
    <row r="107" spans="1:20" x14ac:dyDescent="0.35">
      <c r="B107" s="48" t="s">
        <v>16</v>
      </c>
      <c r="C107" s="335">
        <f t="shared" si="11"/>
        <v>609.65010063374291</v>
      </c>
      <c r="D107" s="334">
        <v>300.93117670841099</v>
      </c>
      <c r="E107" s="334">
        <v>1219.3002012674858</v>
      </c>
      <c r="F107" s="345">
        <f t="shared" si="12"/>
        <v>0.49361293698727726</v>
      </c>
      <c r="G107" s="345">
        <f t="shared" si="13"/>
        <v>2</v>
      </c>
      <c r="H107" s="238"/>
      <c r="I107" s="238"/>
      <c r="J107" s="238"/>
      <c r="K107" s="238"/>
    </row>
    <row r="108" spans="1:20" ht="15" thickBot="1" x14ac:dyDescent="0.4">
      <c r="B108" s="336" t="s">
        <v>17</v>
      </c>
      <c r="C108" s="338">
        <f t="shared" si="11"/>
        <v>20435.521585334136</v>
      </c>
      <c r="D108" s="337">
        <v>10144.958577171883</v>
      </c>
      <c r="E108" s="337">
        <v>40866.957009792393</v>
      </c>
      <c r="F108" s="343">
        <f t="shared" si="12"/>
        <v>0.49643746722141741</v>
      </c>
      <c r="G108" s="343">
        <f t="shared" si="13"/>
        <v>1.9998000461667291</v>
      </c>
      <c r="H108" s="238"/>
      <c r="I108" s="238"/>
      <c r="J108" s="238"/>
      <c r="K108" s="238"/>
    </row>
    <row r="110" spans="1:20" x14ac:dyDescent="0.35">
      <c r="B110" s="349"/>
      <c r="C110" s="349"/>
      <c r="D110" s="349"/>
      <c r="E110" s="349"/>
    </row>
    <row r="111" spans="1:20" x14ac:dyDescent="0.35">
      <c r="B111" s="725"/>
      <c r="C111" s="726"/>
      <c r="D111" s="726"/>
      <c r="E111" s="726"/>
      <c r="F111" s="726"/>
      <c r="G111" s="726"/>
    </row>
    <row r="112" spans="1:20" x14ac:dyDescent="0.35">
      <c r="B112" s="725"/>
      <c r="C112" s="350"/>
      <c r="D112" s="351"/>
      <c r="E112" s="351"/>
      <c r="F112" s="351"/>
      <c r="G112" s="351"/>
    </row>
    <row r="113" spans="2:7" x14ac:dyDescent="0.35">
      <c r="B113" s="48"/>
      <c r="C113" s="335"/>
      <c r="D113" s="334"/>
      <c r="E113" s="334"/>
      <c r="F113" s="177"/>
      <c r="G113" s="177"/>
    </row>
    <row r="114" spans="2:7" x14ac:dyDescent="0.35">
      <c r="B114" s="48"/>
      <c r="C114" s="335"/>
      <c r="D114" s="334"/>
      <c r="E114" s="334"/>
      <c r="F114" s="352"/>
      <c r="G114" s="352"/>
    </row>
    <row r="115" spans="2:7" x14ac:dyDescent="0.35">
      <c r="B115" s="48"/>
      <c r="C115" s="335"/>
      <c r="D115" s="334"/>
      <c r="E115" s="334"/>
      <c r="F115" s="352"/>
      <c r="G115" s="352"/>
    </row>
    <row r="116" spans="2:7" x14ac:dyDescent="0.35">
      <c r="B116" s="48"/>
      <c r="C116" s="335"/>
      <c r="D116" s="334"/>
      <c r="E116" s="334"/>
      <c r="F116" s="352"/>
      <c r="G116" s="352"/>
    </row>
    <row r="117" spans="2:7" x14ac:dyDescent="0.35">
      <c r="B117" s="48"/>
      <c r="C117" s="335"/>
      <c r="D117" s="334"/>
      <c r="E117" s="334"/>
      <c r="F117" s="352"/>
      <c r="G117" s="352"/>
    </row>
    <row r="118" spans="2:7" x14ac:dyDescent="0.35">
      <c r="B118" s="48"/>
      <c r="C118" s="335"/>
      <c r="D118" s="334"/>
      <c r="E118" s="334"/>
      <c r="F118" s="352"/>
      <c r="G118" s="352"/>
    </row>
    <row r="119" spans="2:7" x14ac:dyDescent="0.35">
      <c r="B119" s="48"/>
      <c r="C119" s="335"/>
      <c r="D119" s="334"/>
      <c r="E119" s="334"/>
      <c r="F119" s="352"/>
      <c r="G119" s="352"/>
    </row>
    <row r="120" spans="2:7" x14ac:dyDescent="0.35">
      <c r="B120" s="48"/>
      <c r="C120" s="335"/>
      <c r="D120" s="334"/>
      <c r="E120" s="334"/>
      <c r="F120" s="177"/>
      <c r="G120" s="177"/>
    </row>
  </sheetData>
  <mergeCells count="18">
    <mergeCell ref="B111:B112"/>
    <mergeCell ref="C111:E111"/>
    <mergeCell ref="F111:G111"/>
    <mergeCell ref="B99:B100"/>
    <mergeCell ref="C99:E99"/>
    <mergeCell ref="F99:G99"/>
    <mergeCell ref="B8:B9"/>
    <mergeCell ref="C8:E8"/>
    <mergeCell ref="B21:B22"/>
    <mergeCell ref="C21:E21"/>
    <mergeCell ref="B73:B74"/>
    <mergeCell ref="F87:G87"/>
    <mergeCell ref="B47:B48"/>
    <mergeCell ref="B34:B35"/>
    <mergeCell ref="C34:E34"/>
    <mergeCell ref="B87:B88"/>
    <mergeCell ref="C87:E87"/>
    <mergeCell ref="B59:B60"/>
  </mergeCells>
  <hyperlinks>
    <hyperlink ref="A4" location="Contents!A1" display="Back to Contents" xr:uid="{84AA612D-AB97-46EC-92D0-A28A1C045D9E}"/>
  </hyperlinks>
  <pageMargins left="0.23622047244094488" right="0.23622047244094488" top="0.15748031496062992" bottom="0.15748031496062992" header="0.31496062992125984" footer="0.31496062992125984"/>
  <pageSetup paperSize="9" scale="57" orientation="portrait" horizontalDpi="0"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C1A65-6393-4D9C-B0FE-F526C549C39E}">
  <sheetPr>
    <tabColor theme="7" tint="-0.249977111117893"/>
  </sheetPr>
  <dimension ref="A1:H63"/>
  <sheetViews>
    <sheetView topLeftCell="A33" workbookViewId="0">
      <selection activeCell="D27" sqref="D27"/>
    </sheetView>
  </sheetViews>
  <sheetFormatPr defaultRowHeight="14.5" x14ac:dyDescent="0.35"/>
  <cols>
    <col min="2" max="2" width="66.453125" bestFit="1" customWidth="1"/>
    <col min="3" max="3" width="10.90625" customWidth="1"/>
    <col min="4" max="4" width="17.54296875" customWidth="1"/>
    <col min="5" max="5" width="9.36328125" customWidth="1"/>
    <col min="6" max="6" width="10.453125" customWidth="1"/>
    <col min="7" max="7" width="37.90625" bestFit="1" customWidth="1"/>
    <col min="8" max="8" width="27.90625" customWidth="1"/>
  </cols>
  <sheetData>
    <row r="1" spans="1:8" ht="18.5" x14ac:dyDescent="0.45">
      <c r="A1" s="160" t="s">
        <v>216</v>
      </c>
      <c r="B1" s="160"/>
      <c r="C1" s="153"/>
      <c r="D1" s="161"/>
      <c r="E1" s="161"/>
      <c r="F1" s="161"/>
      <c r="G1" s="161"/>
      <c r="H1" s="161"/>
    </row>
    <row r="2" spans="1:8" x14ac:dyDescent="0.35">
      <c r="A2" s="4" t="s">
        <v>217</v>
      </c>
    </row>
    <row r="3" spans="1:8" x14ac:dyDescent="0.35">
      <c r="A3" s="437" t="s">
        <v>683</v>
      </c>
    </row>
    <row r="4" spans="1:8" x14ac:dyDescent="0.35">
      <c r="A4" s="380" t="s">
        <v>30</v>
      </c>
    </row>
    <row r="5" spans="1:8" x14ac:dyDescent="0.35">
      <c r="A5" s="38"/>
    </row>
    <row r="7" spans="1:8" x14ac:dyDescent="0.35">
      <c r="B7" s="79" t="s">
        <v>9</v>
      </c>
      <c r="C7" s="727" t="s">
        <v>24</v>
      </c>
      <c r="D7" s="728"/>
      <c r="E7" s="728"/>
      <c r="F7" s="728"/>
      <c r="G7" s="728"/>
      <c r="H7" s="728"/>
    </row>
    <row r="8" spans="1:8" x14ac:dyDescent="0.35">
      <c r="B8" s="12" t="s">
        <v>13</v>
      </c>
      <c r="C8" s="13" t="s">
        <v>3</v>
      </c>
      <c r="D8" s="81" t="s">
        <v>165</v>
      </c>
      <c r="E8" s="51" t="s">
        <v>22</v>
      </c>
      <c r="F8" s="51" t="s">
        <v>23</v>
      </c>
      <c r="G8" s="64" t="s">
        <v>147</v>
      </c>
      <c r="H8" s="64" t="s">
        <v>172</v>
      </c>
    </row>
    <row r="9" spans="1:8" ht="15" x14ac:dyDescent="0.4">
      <c r="B9" s="15" t="s">
        <v>145</v>
      </c>
      <c r="C9" s="27"/>
      <c r="D9" s="28"/>
      <c r="E9" s="17"/>
      <c r="F9" s="17"/>
      <c r="G9" s="17"/>
      <c r="H9" s="17"/>
    </row>
    <row r="10" spans="1:8" x14ac:dyDescent="0.35">
      <c r="B10" s="18" t="s">
        <v>5</v>
      </c>
      <c r="C10" s="30"/>
      <c r="D10" s="24"/>
      <c r="E10" s="20"/>
      <c r="F10" s="20"/>
      <c r="G10" s="20"/>
      <c r="H10" s="20"/>
    </row>
    <row r="11" spans="1:8" ht="15.5" x14ac:dyDescent="0.4">
      <c r="B11" s="22" t="s">
        <v>148</v>
      </c>
      <c r="C11" s="31">
        <v>1.105</v>
      </c>
      <c r="D11" s="66" t="s">
        <v>163</v>
      </c>
      <c r="E11" s="52">
        <v>1.0649999999999999</v>
      </c>
      <c r="F11" s="52">
        <v>1.145</v>
      </c>
      <c r="G11" s="86" t="s">
        <v>372</v>
      </c>
      <c r="H11" s="86" t="s">
        <v>170</v>
      </c>
    </row>
    <row r="12" spans="1:8" x14ac:dyDescent="0.35">
      <c r="B12" s="25" t="s">
        <v>6</v>
      </c>
      <c r="C12" s="31"/>
      <c r="D12" s="66"/>
      <c r="E12" s="21"/>
      <c r="F12" s="21"/>
      <c r="G12" s="21"/>
      <c r="H12" s="21"/>
    </row>
    <row r="13" spans="1:8" ht="15.5" x14ac:dyDescent="0.4">
      <c r="B13" s="22" t="s">
        <v>149</v>
      </c>
      <c r="C13" s="31">
        <v>1.105</v>
      </c>
      <c r="D13" s="66" t="s">
        <v>163</v>
      </c>
      <c r="E13" s="52">
        <v>1.0649999999999999</v>
      </c>
      <c r="F13" s="52">
        <v>1.145</v>
      </c>
      <c r="G13" s="86" t="s">
        <v>372</v>
      </c>
      <c r="H13" s="86" t="s">
        <v>170</v>
      </c>
    </row>
    <row r="14" spans="1:8" x14ac:dyDescent="0.35">
      <c r="B14" s="18" t="s">
        <v>7</v>
      </c>
      <c r="C14" s="31"/>
      <c r="D14" s="66"/>
      <c r="E14" s="20"/>
      <c r="F14" s="20"/>
      <c r="G14" s="20"/>
      <c r="H14" s="20"/>
    </row>
    <row r="15" spans="1:8" ht="15.5" x14ac:dyDescent="0.4">
      <c r="B15" s="22" t="s">
        <v>150</v>
      </c>
      <c r="C15" s="31">
        <v>1.115</v>
      </c>
      <c r="D15" s="66" t="s">
        <v>163</v>
      </c>
      <c r="E15" s="52">
        <v>1.0840000000000001</v>
      </c>
      <c r="F15" s="52">
        <v>1.1459999999999999</v>
      </c>
      <c r="G15" s="86" t="s">
        <v>372</v>
      </c>
      <c r="H15" s="86" t="s">
        <v>170</v>
      </c>
    </row>
    <row r="16" spans="1:8" ht="15.5" x14ac:dyDescent="0.4">
      <c r="B16" s="22" t="s">
        <v>151</v>
      </c>
      <c r="C16" s="31">
        <v>1.07</v>
      </c>
      <c r="D16" s="66" t="s">
        <v>163</v>
      </c>
      <c r="E16" s="52">
        <v>1.0209999999999999</v>
      </c>
      <c r="F16" s="52">
        <v>1.1120000000000001</v>
      </c>
      <c r="G16" s="86" t="s">
        <v>372</v>
      </c>
      <c r="H16" s="86" t="s">
        <v>170</v>
      </c>
    </row>
    <row r="17" spans="2:8" ht="15.5" x14ac:dyDescent="0.4">
      <c r="B17" s="22" t="s">
        <v>92</v>
      </c>
      <c r="C17" s="34">
        <v>0.9</v>
      </c>
      <c r="D17" s="67" t="s">
        <v>163</v>
      </c>
      <c r="E17" s="53">
        <v>0.5</v>
      </c>
      <c r="F17" s="53">
        <v>1.7</v>
      </c>
      <c r="G17" s="88" t="s">
        <v>173</v>
      </c>
      <c r="H17" s="88" t="s">
        <v>171</v>
      </c>
    </row>
    <row r="18" spans="2:8" ht="15" x14ac:dyDescent="0.4">
      <c r="B18" s="93" t="s">
        <v>146</v>
      </c>
      <c r="C18" s="27"/>
      <c r="D18" s="68"/>
      <c r="E18" s="29"/>
      <c r="F18" s="29"/>
      <c r="G18" s="87"/>
      <c r="H18" s="87"/>
    </row>
    <row r="19" spans="2:8" x14ac:dyDescent="0.35">
      <c r="B19" s="94" t="s">
        <v>5</v>
      </c>
      <c r="C19" s="30"/>
      <c r="D19" s="66"/>
      <c r="E19" s="21"/>
      <c r="F19" s="21"/>
      <c r="G19" s="84"/>
      <c r="H19" s="84"/>
    </row>
    <row r="20" spans="2:8" ht="15.5" x14ac:dyDescent="0.4">
      <c r="B20" s="95" t="s">
        <v>152</v>
      </c>
      <c r="C20" s="31">
        <v>1.097</v>
      </c>
      <c r="D20" s="66" t="s">
        <v>163</v>
      </c>
      <c r="E20" s="52">
        <v>1.0740000000000001</v>
      </c>
      <c r="F20" s="52">
        <v>1.1200000000000001</v>
      </c>
      <c r="G20" s="86" t="s">
        <v>372</v>
      </c>
      <c r="H20" s="86" t="s">
        <v>170</v>
      </c>
    </row>
    <row r="21" spans="2:8" x14ac:dyDescent="0.35">
      <c r="B21" s="96" t="s">
        <v>6</v>
      </c>
      <c r="C21" s="31"/>
      <c r="D21" s="66"/>
      <c r="E21" s="21"/>
      <c r="F21" s="21"/>
      <c r="G21" s="21"/>
      <c r="H21" s="84"/>
    </row>
    <row r="22" spans="2:8" ht="15.5" x14ac:dyDescent="0.4">
      <c r="B22" s="95" t="s">
        <v>153</v>
      </c>
      <c r="C22" s="31">
        <v>1.097</v>
      </c>
      <c r="D22" s="66" t="s">
        <v>163</v>
      </c>
      <c r="E22" s="52">
        <v>1.0740000000000001</v>
      </c>
      <c r="F22" s="52">
        <v>1.1200000000000001</v>
      </c>
      <c r="G22" s="86" t="s">
        <v>372</v>
      </c>
      <c r="H22" s="86" t="s">
        <v>170</v>
      </c>
    </row>
    <row r="23" spans="2:8" x14ac:dyDescent="0.35">
      <c r="B23" s="94" t="s">
        <v>7</v>
      </c>
      <c r="C23" s="31"/>
      <c r="D23" s="66"/>
      <c r="E23" s="20"/>
      <c r="F23" s="20"/>
      <c r="G23" s="84"/>
      <c r="H23" s="84"/>
    </row>
    <row r="24" spans="2:8" ht="15.5" x14ac:dyDescent="0.4">
      <c r="B24" s="95" t="s">
        <v>154</v>
      </c>
      <c r="C24" s="31">
        <v>1.0469999999999999</v>
      </c>
      <c r="D24" s="66" t="s">
        <v>163</v>
      </c>
      <c r="E24" s="52">
        <v>1.0309999999999999</v>
      </c>
      <c r="F24" s="52">
        <v>1.0640000000000001</v>
      </c>
      <c r="G24" s="86" t="s">
        <v>372</v>
      </c>
      <c r="H24" s="86" t="s">
        <v>170</v>
      </c>
    </row>
    <row r="25" spans="2:8" ht="15.5" x14ac:dyDescent="0.4">
      <c r="B25" s="95" t="s">
        <v>155</v>
      </c>
      <c r="C25" s="31">
        <v>1.1299999999999999</v>
      </c>
      <c r="D25" s="66" t="s">
        <v>163</v>
      </c>
      <c r="E25" s="52">
        <v>1.1020000000000001</v>
      </c>
      <c r="F25" s="52">
        <v>1.159</v>
      </c>
      <c r="G25" s="86" t="s">
        <v>372</v>
      </c>
      <c r="H25" s="86" t="s">
        <v>170</v>
      </c>
    </row>
    <row r="26" spans="2:8" ht="15.5" x14ac:dyDescent="0.4">
      <c r="B26" s="22" t="s">
        <v>174</v>
      </c>
      <c r="C26" s="31">
        <v>1.1819999999999999</v>
      </c>
      <c r="D26" s="66" t="s">
        <v>163</v>
      </c>
      <c r="E26" s="52">
        <v>1.0940000000000001</v>
      </c>
      <c r="F26" s="52">
        <v>1.276</v>
      </c>
      <c r="G26" s="86" t="s">
        <v>372</v>
      </c>
      <c r="H26" s="86" t="s">
        <v>170</v>
      </c>
    </row>
    <row r="27" spans="2:8" ht="15.5" x14ac:dyDescent="0.4">
      <c r="B27" s="97" t="s">
        <v>156</v>
      </c>
      <c r="C27" s="34">
        <v>1.05</v>
      </c>
      <c r="D27" s="67" t="s">
        <v>164</v>
      </c>
      <c r="E27" s="54">
        <v>1.02</v>
      </c>
      <c r="F27" s="54">
        <v>1.07</v>
      </c>
      <c r="G27" s="85" t="s">
        <v>373</v>
      </c>
      <c r="H27" s="88" t="s">
        <v>170</v>
      </c>
    </row>
    <row r="32" spans="2:8" x14ac:dyDescent="0.35">
      <c r="B32" s="490" t="s">
        <v>495</v>
      </c>
      <c r="C32" s="491"/>
      <c r="D32" s="491"/>
      <c r="E32" s="491"/>
      <c r="F32" s="491"/>
      <c r="G32" s="491"/>
      <c r="H32" s="491"/>
    </row>
    <row r="33" spans="2:8" x14ac:dyDescent="0.35">
      <c r="B33" s="2" t="s">
        <v>493</v>
      </c>
      <c r="C33" s="2"/>
      <c r="D33" s="2"/>
      <c r="E33" s="2"/>
      <c r="F33" s="2"/>
      <c r="G33" s="2"/>
      <c r="H33" s="89"/>
    </row>
    <row r="34" spans="2:8" x14ac:dyDescent="0.35">
      <c r="B34" s="2" t="s">
        <v>494</v>
      </c>
      <c r="C34" s="2"/>
      <c r="D34" s="2"/>
      <c r="E34" s="2"/>
      <c r="F34" s="2"/>
      <c r="G34" s="2"/>
      <c r="H34" s="89"/>
    </row>
    <row r="35" spans="2:8" x14ac:dyDescent="0.35">
      <c r="B35" s="2"/>
      <c r="C35" s="2"/>
      <c r="D35" s="2"/>
      <c r="E35" s="2"/>
      <c r="F35" s="2"/>
      <c r="G35" s="2"/>
      <c r="H35" s="89"/>
    </row>
    <row r="36" spans="2:8" x14ac:dyDescent="0.35">
      <c r="B36" s="566" t="s">
        <v>713</v>
      </c>
      <c r="C36" s="2"/>
      <c r="D36" s="2"/>
      <c r="E36" s="2"/>
      <c r="F36" s="2"/>
      <c r="G36" s="2"/>
      <c r="H36" s="89"/>
    </row>
    <row r="37" spans="2:8" ht="15" thickBot="1" x14ac:dyDescent="0.4">
      <c r="B37" s="102" t="s">
        <v>708</v>
      </c>
      <c r="C37" s="2">
        <v>1.0900000000000001</v>
      </c>
      <c r="D37" s="559" t="s">
        <v>691</v>
      </c>
      <c r="E37" s="2">
        <v>0.91</v>
      </c>
      <c r="F37" s="2">
        <v>1.31</v>
      </c>
      <c r="G37" s="2" t="s">
        <v>186</v>
      </c>
      <c r="H37" s="89"/>
    </row>
    <row r="38" spans="2:8" ht="15" thickBot="1" x14ac:dyDescent="0.4">
      <c r="B38" s="102" t="s">
        <v>182</v>
      </c>
      <c r="C38" s="562">
        <f>C37/(1-0.071+(0.071*C37))</f>
        <v>1.0830791243951152</v>
      </c>
      <c r="D38" s="572" t="s">
        <v>691</v>
      </c>
      <c r="E38" s="103">
        <f t="shared" ref="E38:F38" si="0">E37/(1-0.071+(0.071*E37))</f>
        <v>0.91585229617254249</v>
      </c>
      <c r="F38" s="103">
        <f t="shared" si="0"/>
        <v>1.2817878494339585</v>
      </c>
      <c r="G38" s="2" t="s">
        <v>184</v>
      </c>
      <c r="H38" s="89"/>
    </row>
    <row r="39" spans="2:8" x14ac:dyDescent="0.35">
      <c r="B39" s="102"/>
      <c r="C39" s="102"/>
      <c r="D39" s="560"/>
      <c r="E39" s="2"/>
      <c r="F39" s="2"/>
      <c r="G39" s="2"/>
      <c r="H39" s="89"/>
    </row>
    <row r="40" spans="2:8" x14ac:dyDescent="0.35">
      <c r="B40" s="102" t="s">
        <v>717</v>
      </c>
      <c r="C40" s="102"/>
      <c r="D40" s="560"/>
      <c r="E40" s="2"/>
      <c r="F40" s="2"/>
      <c r="G40" s="2"/>
      <c r="H40" s="89"/>
    </row>
    <row r="41" spans="2:8" x14ac:dyDescent="0.35">
      <c r="B41" s="102" t="s">
        <v>708</v>
      </c>
      <c r="C41" s="102">
        <v>1.1499999999999999</v>
      </c>
      <c r="D41" s="89" t="s">
        <v>711</v>
      </c>
      <c r="E41" s="2">
        <v>1.06</v>
      </c>
      <c r="F41" s="2">
        <v>1.24</v>
      </c>
      <c r="G41" s="2" t="s">
        <v>183</v>
      </c>
      <c r="H41" s="89"/>
    </row>
    <row r="42" spans="2:8" ht="15.5" thickBot="1" x14ac:dyDescent="0.4">
      <c r="B42" s="102" t="s">
        <v>176</v>
      </c>
      <c r="C42" s="102" t="s">
        <v>187</v>
      </c>
      <c r="D42" s="561" t="s">
        <v>175</v>
      </c>
      <c r="E42" s="2"/>
      <c r="F42" s="2"/>
      <c r="G42" s="2" t="s">
        <v>709</v>
      </c>
      <c r="H42" s="89"/>
    </row>
    <row r="43" spans="2:8" ht="15" thickBot="1" x14ac:dyDescent="0.4">
      <c r="B43" s="102" t="s">
        <v>182</v>
      </c>
      <c r="C43" s="564">
        <f>C41/(1-0.395+(0.395*C41))</f>
        <v>1.0856738258201557</v>
      </c>
      <c r="D43" s="571" t="s">
        <v>723</v>
      </c>
      <c r="E43" s="103">
        <f>E41/(1-0.395+(0.395*E41))</f>
        <v>1.0354596073068281</v>
      </c>
      <c r="F43" s="103">
        <f>F41/(1-0.395+(0.395*F41))</f>
        <v>1.1326269638290098</v>
      </c>
      <c r="G43" s="2" t="s">
        <v>184</v>
      </c>
      <c r="H43" s="89"/>
    </row>
    <row r="44" spans="2:8" x14ac:dyDescent="0.35">
      <c r="B44" s="102"/>
      <c r="C44" s="102"/>
      <c r="D44" s="560"/>
      <c r="E44" s="2"/>
      <c r="F44" s="2"/>
      <c r="G44" s="2"/>
      <c r="H44" s="89"/>
    </row>
    <row r="45" spans="2:8" ht="15" thickBot="1" x14ac:dyDescent="0.4">
      <c r="B45" s="567" t="s">
        <v>718</v>
      </c>
      <c r="C45" s="102">
        <v>1.05</v>
      </c>
      <c r="D45" s="89" t="s">
        <v>712</v>
      </c>
      <c r="E45" s="2">
        <v>1.02</v>
      </c>
      <c r="F45" s="2">
        <v>1.07</v>
      </c>
      <c r="G45" s="2" t="s">
        <v>185</v>
      </c>
      <c r="H45" s="89"/>
    </row>
    <row r="46" spans="2:8" ht="15" thickBot="1" x14ac:dyDescent="0.4">
      <c r="B46" s="102" t="s">
        <v>182</v>
      </c>
      <c r="C46" s="563">
        <f>C45/(1-0.0001+(0.0001*C45))</f>
        <v>1.0499947500262499</v>
      </c>
      <c r="D46" s="570" t="s">
        <v>722</v>
      </c>
      <c r="E46" s="103">
        <f>E45/(1-0.0001+(0.0001*E45))</f>
        <v>1.0199979600040801</v>
      </c>
      <c r="F46" s="103">
        <f>F45/(1-0.0001+(0.0001*F45))</f>
        <v>1.0699925100524297</v>
      </c>
      <c r="G46" s="2" t="s">
        <v>184</v>
      </c>
      <c r="H46" s="89"/>
    </row>
    <row r="47" spans="2:8" x14ac:dyDescent="0.35">
      <c r="B47" s="2"/>
      <c r="C47" s="2"/>
      <c r="D47" s="2"/>
      <c r="E47" s="2"/>
      <c r="F47" s="2"/>
      <c r="G47" s="2"/>
      <c r="H47" s="89"/>
    </row>
    <row r="48" spans="2:8" x14ac:dyDescent="0.35">
      <c r="B48" s="2" t="s">
        <v>719</v>
      </c>
      <c r="C48" s="2"/>
      <c r="E48" s="568" t="s">
        <v>716</v>
      </c>
      <c r="F48" s="2"/>
      <c r="G48" s="2"/>
    </row>
    <row r="49" spans="2:8" x14ac:dyDescent="0.35">
      <c r="B49" s="102"/>
      <c r="C49" s="2"/>
      <c r="D49" s="2"/>
      <c r="E49" s="2"/>
      <c r="F49" s="2"/>
      <c r="G49" s="2"/>
      <c r="H49" s="89"/>
    </row>
    <row r="50" spans="2:8" ht="15.5" x14ac:dyDescent="0.4">
      <c r="B50" s="102" t="s">
        <v>714</v>
      </c>
      <c r="C50" s="151">
        <v>2.88</v>
      </c>
      <c r="D50" s="2" t="s">
        <v>715</v>
      </c>
      <c r="E50" s="573">
        <v>2</v>
      </c>
      <c r="H50" s="89"/>
    </row>
    <row r="51" spans="2:8" x14ac:dyDescent="0.35">
      <c r="B51" s="2"/>
      <c r="C51" s="2"/>
      <c r="D51" s="2"/>
      <c r="E51" s="2"/>
      <c r="F51" s="2"/>
      <c r="G51" s="2"/>
      <c r="H51" s="89"/>
    </row>
    <row r="52" spans="2:8" x14ac:dyDescent="0.35">
      <c r="B52" s="102" t="s">
        <v>374</v>
      </c>
      <c r="C52" s="105">
        <f>(($C$38-1)*1/1)/((($C$38-1)*1/1)+1)</f>
        <v>7.6706422018348625E-2</v>
      </c>
      <c r="D52" s="89" t="s">
        <v>710</v>
      </c>
      <c r="E52" s="2"/>
      <c r="F52" s="2"/>
      <c r="G52" s="2"/>
      <c r="H52" s="89"/>
    </row>
    <row r="53" spans="2:8" x14ac:dyDescent="0.35">
      <c r="B53" s="102"/>
      <c r="E53" s="2"/>
      <c r="F53" s="2"/>
      <c r="G53" s="2"/>
      <c r="H53" s="89"/>
    </row>
    <row r="54" spans="2:8" x14ac:dyDescent="0.35">
      <c r="B54" s="102" t="s">
        <v>375</v>
      </c>
      <c r="C54" s="104">
        <f>(($C$46-1)*2.88/4)/((($C$46-1)*2.88/4)+1)*E50</f>
        <v>6.9491025784328087E-2</v>
      </c>
      <c r="D54" s="89" t="s">
        <v>710</v>
      </c>
      <c r="E54" s="89" t="s">
        <v>720</v>
      </c>
      <c r="F54" s="104">
        <f>((1.02-1)*2.88/4)/(((1.02-1)*2.88/4)+1)*E50</f>
        <v>2.8391167192429047E-2</v>
      </c>
      <c r="G54" s="2" t="s">
        <v>177</v>
      </c>
      <c r="H54" s="89"/>
    </row>
    <row r="55" spans="2:8" x14ac:dyDescent="0.35">
      <c r="B55" s="102"/>
      <c r="C55" s="104"/>
      <c r="D55" s="2"/>
      <c r="F55" s="105"/>
      <c r="G55" s="2"/>
      <c r="H55" s="89"/>
    </row>
    <row r="56" spans="2:8" x14ac:dyDescent="0.35">
      <c r="B56" s="102" t="s">
        <v>376</v>
      </c>
      <c r="C56" s="565">
        <f>((1.09-1)*2.88/30.76)/(((1.09-1)*2.88/30.76)+1)*E50</f>
        <v>1.6712229844741331E-2</v>
      </c>
      <c r="D56" s="559" t="s">
        <v>179</v>
      </c>
      <c r="F56" s="565">
        <f>((1.31-1)*2.88/30.76)/(((1.31-1)*2.88/30.76)+1)*E50</f>
        <v>5.6412070970024777E-2</v>
      </c>
      <c r="G56" s="2" t="s">
        <v>178</v>
      </c>
      <c r="H56" s="89"/>
    </row>
    <row r="57" spans="2:8" x14ac:dyDescent="0.35">
      <c r="B57" s="2"/>
      <c r="C57" s="2"/>
      <c r="D57" s="2"/>
      <c r="E57" s="2"/>
      <c r="F57" s="2"/>
      <c r="G57" s="2"/>
      <c r="H57" s="89"/>
    </row>
    <row r="58" spans="2:8" x14ac:dyDescent="0.35">
      <c r="B58" s="569" t="s">
        <v>721</v>
      </c>
      <c r="C58" s="2"/>
      <c r="D58" s="2"/>
      <c r="E58" s="2"/>
      <c r="F58" s="2"/>
      <c r="G58" s="2"/>
      <c r="H58" s="89"/>
    </row>
    <row r="59" spans="2:8" x14ac:dyDescent="0.35">
      <c r="B59" s="2"/>
      <c r="D59" s="2"/>
      <c r="E59" s="2"/>
      <c r="F59" s="2"/>
      <c r="G59" s="2"/>
      <c r="H59" s="89"/>
    </row>
    <row r="60" spans="2:8" x14ac:dyDescent="0.35">
      <c r="B60" s="1"/>
      <c r="D60" s="2"/>
      <c r="E60" s="2"/>
      <c r="F60" s="2"/>
      <c r="G60" s="2"/>
      <c r="H60" s="89"/>
    </row>
    <row r="61" spans="2:8" x14ac:dyDescent="0.35">
      <c r="B61" s="2"/>
      <c r="C61" s="106"/>
      <c r="D61" s="2"/>
      <c r="E61" s="2"/>
      <c r="F61" s="1"/>
      <c r="G61" s="1"/>
    </row>
    <row r="62" spans="2:8" x14ac:dyDescent="0.35">
      <c r="B62" s="2"/>
      <c r="C62" s="107"/>
      <c r="D62" s="2"/>
      <c r="E62" s="2"/>
      <c r="F62" s="1"/>
      <c r="G62" s="1"/>
    </row>
    <row r="63" spans="2:8" x14ac:dyDescent="0.35">
      <c r="B63" s="2"/>
      <c r="C63" s="108"/>
      <c r="D63" s="2"/>
      <c r="E63" s="2"/>
    </row>
  </sheetData>
  <mergeCells count="1">
    <mergeCell ref="C7:H7"/>
  </mergeCells>
  <dataValidations count="9">
    <dataValidation type="decimal" operator="equal" allowBlank="1" showInputMessage="1" showErrorMessage="1" errorTitle="default value" error="the default value cannot be changed" sqref="C15" xr:uid="{46BDC89B-D685-40DD-91A6-71163DDDDA63}">
      <formula1>1.115</formula1>
    </dataValidation>
    <dataValidation type="decimal" operator="equal" allowBlank="1" showInputMessage="1" showErrorMessage="1" errorTitle="default" error="the default value cannot be changed" sqref="C16" xr:uid="{A88D55F1-3256-438B-8191-A47722904E8B}">
      <formula1>1.07</formula1>
    </dataValidation>
    <dataValidation type="decimal" operator="equal" allowBlank="1" showInputMessage="1" showErrorMessage="1" errorTitle="default" error="the default value cannot be changed" sqref="C17" xr:uid="{75836C6B-DDE6-428C-9158-79071840D445}">
      <formula1>0.9</formula1>
    </dataValidation>
    <dataValidation type="decimal" operator="equal" allowBlank="1" showInputMessage="1" showErrorMessage="1" error="the default value cannot be changed" sqref="C24" xr:uid="{46E30BC4-CA96-4156-9C20-365878B9777E}">
      <formula1>1.047</formula1>
    </dataValidation>
    <dataValidation type="decimal" operator="equal" allowBlank="1" showInputMessage="1" showErrorMessage="1" errorTitle="default" error="the default value cannot be changed" sqref="C25" xr:uid="{81ACCB32-E80D-4882-B7DF-513799E494D8}">
      <formula1>1.13</formula1>
    </dataValidation>
    <dataValidation type="decimal" operator="equal" allowBlank="1" showInputMessage="1" showErrorMessage="1" errorTitle="default" error="the default value cannot be changed" sqref="C26" xr:uid="{AEA1E62D-438A-493B-8A01-C19058D41422}">
      <formula1>1.182</formula1>
    </dataValidation>
    <dataValidation type="decimal" operator="equal" allowBlank="1" showInputMessage="1" showErrorMessage="1" errorTitle="default" error="the default value cannot be changed" sqref="C22 C20" xr:uid="{B1F02997-082B-4A23-BD6E-8F46C9946790}">
      <formula1>1.097</formula1>
    </dataValidation>
    <dataValidation type="decimal" operator="equal" allowBlank="1" showInputMessage="1" showErrorMessage="1" errorTitle="default value" error="the default value cannot be changed" promptTitle="default" sqref="C11 C13" xr:uid="{FA965502-DF74-4745-998D-102B1E995F28}">
      <formula1>1.105</formula1>
    </dataValidation>
    <dataValidation type="decimal" operator="equal" allowBlank="1" showInputMessage="1" showErrorMessage="1" errorTitle="default" error="the default value cannot be changed" sqref="C27:C29" xr:uid="{FDB0CFBB-3B38-4BFB-A17C-2FC85A2F30A9}">
      <formula1>1.05</formula1>
    </dataValidation>
  </dataValidations>
  <hyperlinks>
    <hyperlink ref="A4" location="Contents!A1" display="Back to Contents" xr:uid="{E71EC1A1-8391-4A34-9802-972E100EC47D}"/>
  </hyperlink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ECA4B-FC1F-4A1B-8128-F3F1AED1206D}">
  <sheetPr>
    <tabColor theme="7"/>
  </sheetPr>
  <dimension ref="A1:I50"/>
  <sheetViews>
    <sheetView workbookViewId="0">
      <selection activeCell="C42" sqref="C42"/>
    </sheetView>
  </sheetViews>
  <sheetFormatPr defaultRowHeight="14.5" x14ac:dyDescent="0.35"/>
  <cols>
    <col min="2" max="2" width="65.6328125" customWidth="1"/>
    <col min="3" max="3" width="10.90625" customWidth="1"/>
    <col min="4" max="4" width="18.1796875" customWidth="1"/>
    <col min="5" max="6" width="10.90625" customWidth="1"/>
    <col min="7" max="7" width="52.81640625" customWidth="1"/>
    <col min="8" max="8" width="51.36328125" customWidth="1"/>
  </cols>
  <sheetData>
    <row r="1" spans="1:8" ht="18.5" x14ac:dyDescent="0.35">
      <c r="A1" s="162" t="s">
        <v>595</v>
      </c>
      <c r="B1" s="159"/>
      <c r="C1" s="159"/>
      <c r="D1" s="159"/>
      <c r="E1" s="159"/>
      <c r="F1" s="159"/>
      <c r="G1" s="159"/>
      <c r="H1" s="159"/>
    </row>
    <row r="2" spans="1:8" x14ac:dyDescent="0.35">
      <c r="A2" s="216" t="s">
        <v>596</v>
      </c>
    </row>
    <row r="3" spans="1:8" x14ac:dyDescent="0.35">
      <c r="A3" s="437" t="s">
        <v>684</v>
      </c>
    </row>
    <row r="4" spans="1:8" x14ac:dyDescent="0.35">
      <c r="A4" s="380" t="s">
        <v>30</v>
      </c>
    </row>
    <row r="5" spans="1:8" x14ac:dyDescent="0.35">
      <c r="E5" s="101"/>
      <c r="F5" s="101"/>
    </row>
    <row r="6" spans="1:8" x14ac:dyDescent="0.35">
      <c r="C6" s="292"/>
      <c r="D6" s="292"/>
      <c r="E6" s="292"/>
      <c r="F6" s="292"/>
      <c r="G6" s="292"/>
    </row>
    <row r="7" spans="1:8" x14ac:dyDescent="0.35">
      <c r="B7" s="79" t="s">
        <v>9</v>
      </c>
      <c r="C7" s="729" t="s">
        <v>611</v>
      </c>
      <c r="D7" s="730"/>
      <c r="E7" s="730"/>
      <c r="F7" s="730"/>
      <c r="G7" s="730"/>
      <c r="H7" s="730"/>
    </row>
    <row r="8" spans="1:8" x14ac:dyDescent="0.35">
      <c r="B8" s="12" t="s">
        <v>13</v>
      </c>
      <c r="C8" s="13" t="s">
        <v>3</v>
      </c>
      <c r="D8" s="81" t="s">
        <v>165</v>
      </c>
      <c r="E8" s="51" t="s">
        <v>22</v>
      </c>
      <c r="F8" s="51" t="s">
        <v>23</v>
      </c>
      <c r="G8" s="64" t="s">
        <v>147</v>
      </c>
      <c r="H8" s="64" t="s">
        <v>172</v>
      </c>
    </row>
    <row r="9" spans="1:8" ht="15" x14ac:dyDescent="0.4">
      <c r="B9" s="15" t="s">
        <v>145</v>
      </c>
      <c r="C9" s="16"/>
      <c r="D9" s="17"/>
      <c r="E9" s="17"/>
      <c r="F9" s="17"/>
      <c r="G9" s="17"/>
      <c r="H9" s="17"/>
    </row>
    <row r="10" spans="1:8" x14ac:dyDescent="0.35">
      <c r="B10" s="18" t="s">
        <v>5</v>
      </c>
      <c r="C10" s="19"/>
      <c r="D10" s="20"/>
      <c r="E10" s="20"/>
      <c r="F10" s="20"/>
      <c r="G10" s="20"/>
      <c r="H10" s="20"/>
    </row>
    <row r="11" spans="1:8" ht="15" x14ac:dyDescent="0.4">
      <c r="B11" s="22" t="s">
        <v>148</v>
      </c>
      <c r="C11" s="56">
        <v>15691757</v>
      </c>
      <c r="D11" s="66" t="s">
        <v>157</v>
      </c>
      <c r="E11" s="60">
        <f>G36</f>
        <v>10168258</v>
      </c>
      <c r="F11" s="60">
        <f>H36</f>
        <v>21215255</v>
      </c>
      <c r="G11" s="86" t="s">
        <v>377</v>
      </c>
      <c r="H11" s="86" t="s">
        <v>612</v>
      </c>
    </row>
    <row r="12" spans="1:8" x14ac:dyDescent="0.35">
      <c r="B12" s="25" t="s">
        <v>6</v>
      </c>
      <c r="C12" s="56"/>
      <c r="D12" s="66"/>
      <c r="E12" s="141"/>
      <c r="F12" s="141"/>
      <c r="G12" s="21"/>
      <c r="H12" s="21"/>
    </row>
    <row r="13" spans="1:8" ht="15" x14ac:dyDescent="0.4">
      <c r="B13" s="22" t="s">
        <v>149</v>
      </c>
      <c r="C13" s="56">
        <v>914488</v>
      </c>
      <c r="D13" s="66" t="s">
        <v>158</v>
      </c>
      <c r="E13" s="60">
        <f>G37</f>
        <v>80016</v>
      </c>
      <c r="F13" s="60">
        <f>H37</f>
        <v>1236387</v>
      </c>
      <c r="G13" s="86" t="s">
        <v>378</v>
      </c>
      <c r="H13" s="86" t="s">
        <v>582</v>
      </c>
    </row>
    <row r="14" spans="1:8" x14ac:dyDescent="0.35">
      <c r="B14" s="18" t="s">
        <v>7</v>
      </c>
      <c r="C14" s="56"/>
      <c r="D14" s="66"/>
      <c r="E14" s="61"/>
      <c r="F14" s="61"/>
      <c r="G14" s="20"/>
      <c r="H14" s="20"/>
    </row>
    <row r="15" spans="1:8" ht="15" x14ac:dyDescent="0.4">
      <c r="B15" s="22" t="s">
        <v>150</v>
      </c>
      <c r="C15" s="56">
        <f>F38</f>
        <v>50902</v>
      </c>
      <c r="D15" s="66" t="s">
        <v>159</v>
      </c>
      <c r="E15" s="60">
        <f>G38</f>
        <v>15006</v>
      </c>
      <c r="F15" s="60">
        <f t="shared" ref="F15:F17" si="0">H38</f>
        <v>657056</v>
      </c>
      <c r="G15" s="86" t="s">
        <v>180</v>
      </c>
      <c r="H15" s="86" t="s">
        <v>583</v>
      </c>
    </row>
    <row r="16" spans="1:8" ht="15" x14ac:dyDescent="0.4">
      <c r="B16" s="22" t="s">
        <v>151</v>
      </c>
      <c r="C16" s="56">
        <f>F39</f>
        <v>44075</v>
      </c>
      <c r="D16" s="66" t="s">
        <v>159</v>
      </c>
      <c r="E16" s="60">
        <f t="shared" ref="E16:E17" si="1">G39</f>
        <v>8178</v>
      </c>
      <c r="F16" s="60">
        <f t="shared" si="0"/>
        <v>642446</v>
      </c>
      <c r="G16" s="86" t="s">
        <v>180</v>
      </c>
      <c r="H16" s="86" t="s">
        <v>583</v>
      </c>
    </row>
    <row r="17" spans="2:9" ht="15" x14ac:dyDescent="0.4">
      <c r="B17" s="22" t="s">
        <v>92</v>
      </c>
      <c r="C17" s="57">
        <f>F40</f>
        <v>124</v>
      </c>
      <c r="D17" s="67" t="s">
        <v>160</v>
      </c>
      <c r="E17" s="62">
        <f t="shared" si="1"/>
        <v>68</v>
      </c>
      <c r="F17" s="62">
        <f t="shared" si="0"/>
        <v>174</v>
      </c>
      <c r="G17" s="88" t="s">
        <v>180</v>
      </c>
      <c r="H17" s="88" t="s">
        <v>583</v>
      </c>
    </row>
    <row r="18" spans="2:9" ht="15" x14ac:dyDescent="0.4">
      <c r="B18" s="93" t="s">
        <v>146</v>
      </c>
      <c r="C18" s="58"/>
      <c r="D18" s="65"/>
      <c r="E18" s="63"/>
      <c r="F18" s="63"/>
      <c r="G18" s="87"/>
      <c r="H18" s="87"/>
    </row>
    <row r="19" spans="2:9" x14ac:dyDescent="0.35">
      <c r="B19" s="94" t="s">
        <v>5</v>
      </c>
      <c r="C19" s="59"/>
      <c r="D19" s="69"/>
      <c r="E19" s="61"/>
      <c r="F19" s="61"/>
      <c r="G19" s="84"/>
      <c r="H19" s="84"/>
    </row>
    <row r="20" spans="2:9" ht="15" x14ac:dyDescent="0.4">
      <c r="B20" s="95" t="s">
        <v>152</v>
      </c>
      <c r="C20" s="56">
        <f>C11</f>
        <v>15691757</v>
      </c>
      <c r="D20" s="66" t="s">
        <v>157</v>
      </c>
      <c r="E20" s="60">
        <f>E11</f>
        <v>10168258</v>
      </c>
      <c r="F20" s="60">
        <f>F11</f>
        <v>21215255</v>
      </c>
      <c r="G20" s="86" t="s">
        <v>377</v>
      </c>
      <c r="H20" s="86" t="s">
        <v>612</v>
      </c>
    </row>
    <row r="21" spans="2:9" x14ac:dyDescent="0.35">
      <c r="B21" s="96" t="s">
        <v>6</v>
      </c>
      <c r="C21" s="56"/>
      <c r="D21" s="66"/>
      <c r="E21" s="141"/>
      <c r="F21" s="141"/>
      <c r="G21" s="21"/>
      <c r="H21" s="21"/>
    </row>
    <row r="22" spans="2:9" ht="15" x14ac:dyDescent="0.4">
      <c r="B22" s="95" t="s">
        <v>153</v>
      </c>
      <c r="C22" s="56">
        <f>C13</f>
        <v>914488</v>
      </c>
      <c r="D22" s="66" t="s">
        <v>158</v>
      </c>
      <c r="E22" s="60">
        <f>E13</f>
        <v>80016</v>
      </c>
      <c r="F22" s="60">
        <f>F13</f>
        <v>1236387</v>
      </c>
      <c r="G22" s="86" t="s">
        <v>378</v>
      </c>
      <c r="H22" s="86" t="s">
        <v>582</v>
      </c>
    </row>
    <row r="23" spans="2:9" x14ac:dyDescent="0.35">
      <c r="B23" s="94" t="s">
        <v>7</v>
      </c>
      <c r="C23" s="56"/>
      <c r="D23" s="66"/>
      <c r="E23" s="61"/>
      <c r="F23" s="61"/>
      <c r="G23" s="20"/>
      <c r="H23" s="20"/>
    </row>
    <row r="24" spans="2:9" ht="15" x14ac:dyDescent="0.4">
      <c r="B24" s="95" t="s">
        <v>154</v>
      </c>
      <c r="C24" s="56">
        <v>50902</v>
      </c>
      <c r="D24" s="66" t="s">
        <v>159</v>
      </c>
      <c r="E24" s="60">
        <f>E15</f>
        <v>15006</v>
      </c>
      <c r="F24" s="60">
        <f>F15</f>
        <v>657056</v>
      </c>
      <c r="G24" s="86" t="s">
        <v>180</v>
      </c>
      <c r="H24" s="86" t="s">
        <v>583</v>
      </c>
    </row>
    <row r="25" spans="2:9" ht="15" x14ac:dyDescent="0.4">
      <c r="B25" s="95" t="s">
        <v>155</v>
      </c>
      <c r="C25" s="56">
        <v>44075</v>
      </c>
      <c r="D25" s="66" t="s">
        <v>159</v>
      </c>
      <c r="E25" s="60">
        <f>E16</f>
        <v>8178</v>
      </c>
      <c r="F25" s="60">
        <f>F16</f>
        <v>642446</v>
      </c>
      <c r="G25" s="86" t="s">
        <v>180</v>
      </c>
      <c r="H25" s="86" t="s">
        <v>583</v>
      </c>
    </row>
    <row r="26" spans="2:9" ht="15" x14ac:dyDescent="0.4">
      <c r="B26" s="37" t="s">
        <v>181</v>
      </c>
      <c r="C26" s="56">
        <f>F41</f>
        <v>2529</v>
      </c>
      <c r="D26" s="66" t="s">
        <v>162</v>
      </c>
      <c r="E26" s="60">
        <f>G41</f>
        <v>1265</v>
      </c>
      <c r="F26" s="60">
        <f>H41</f>
        <v>3794</v>
      </c>
      <c r="G26" s="86" t="s">
        <v>180</v>
      </c>
      <c r="H26" s="86" t="s">
        <v>583</v>
      </c>
    </row>
    <row r="27" spans="2:9" ht="15" x14ac:dyDescent="0.4">
      <c r="B27" s="97" t="s">
        <v>156</v>
      </c>
      <c r="C27" s="57">
        <f>F42</f>
        <v>178</v>
      </c>
      <c r="D27" s="67" t="s">
        <v>162</v>
      </c>
      <c r="E27" s="62">
        <f>G42</f>
        <v>89</v>
      </c>
      <c r="F27" s="62">
        <f>H42</f>
        <v>267</v>
      </c>
      <c r="G27" s="88" t="s">
        <v>180</v>
      </c>
      <c r="H27" s="88" t="s">
        <v>583</v>
      </c>
    </row>
    <row r="30" spans="2:9" x14ac:dyDescent="0.35">
      <c r="H30" s="2"/>
      <c r="I30" s="2"/>
    </row>
    <row r="31" spans="2:9" x14ac:dyDescent="0.35">
      <c r="C31" s="98"/>
      <c r="D31" s="99"/>
      <c r="E31" s="100"/>
      <c r="F31" s="100"/>
      <c r="G31" s="2"/>
      <c r="H31" s="2"/>
      <c r="I31" s="2"/>
    </row>
    <row r="32" spans="2:9" x14ac:dyDescent="0.35">
      <c r="B32" s="445" t="s">
        <v>267</v>
      </c>
      <c r="C32" s="492"/>
      <c r="D32" s="492"/>
      <c r="E32" s="492"/>
      <c r="F32" s="492"/>
      <c r="G32" s="492"/>
      <c r="H32" s="493"/>
    </row>
    <row r="34" spans="2:9" ht="15" thickBot="1" x14ac:dyDescent="0.4">
      <c r="B34" s="134" t="s">
        <v>241</v>
      </c>
      <c r="C34" s="9"/>
      <c r="D34" s="9"/>
      <c r="E34" s="9"/>
      <c r="F34" s="447" t="s">
        <v>692</v>
      </c>
      <c r="G34" s="9"/>
      <c r="H34" s="9"/>
    </row>
    <row r="35" spans="2:9" ht="15" thickBot="1" x14ac:dyDescent="0.4">
      <c r="B35" s="142" t="s">
        <v>242</v>
      </c>
      <c r="C35" s="143" t="s">
        <v>165</v>
      </c>
      <c r="D35" s="149" t="s">
        <v>243</v>
      </c>
      <c r="E35" s="145" t="s">
        <v>261</v>
      </c>
      <c r="F35" s="144" t="s">
        <v>244</v>
      </c>
      <c r="G35" s="146" t="s">
        <v>22</v>
      </c>
      <c r="H35" s="146" t="s">
        <v>23</v>
      </c>
      <c r="I35" s="91"/>
    </row>
    <row r="36" spans="2:9" ht="15" thickBot="1" x14ac:dyDescent="0.4">
      <c r="B36" s="147" t="s">
        <v>69</v>
      </c>
      <c r="C36" s="150" t="s">
        <v>245</v>
      </c>
      <c r="D36" s="135">
        <v>4527300</v>
      </c>
      <c r="E36" s="136">
        <v>3.4660000000000002</v>
      </c>
      <c r="F36" s="137">
        <v>15691757</v>
      </c>
      <c r="G36" s="138">
        <v>10168258</v>
      </c>
      <c r="H36" s="138">
        <v>21215255</v>
      </c>
      <c r="I36" s="447" t="s">
        <v>584</v>
      </c>
    </row>
    <row r="37" spans="2:9" ht="15" thickBot="1" x14ac:dyDescent="0.4">
      <c r="B37" s="147" t="s">
        <v>77</v>
      </c>
      <c r="C37" s="150" t="s">
        <v>246</v>
      </c>
      <c r="D37" s="135">
        <v>263843</v>
      </c>
      <c r="E37" s="136">
        <v>3.4660000000000002</v>
      </c>
      <c r="F37" s="137">
        <v>914488</v>
      </c>
      <c r="G37" s="138">
        <v>80016</v>
      </c>
      <c r="H37" s="138">
        <v>1236387</v>
      </c>
      <c r="I37" s="447" t="s">
        <v>584</v>
      </c>
    </row>
    <row r="38" spans="2:9" ht="15" thickBot="1" x14ac:dyDescent="0.4">
      <c r="B38" s="147" t="s">
        <v>247</v>
      </c>
      <c r="C38" s="150" t="s">
        <v>248</v>
      </c>
      <c r="D38" s="135">
        <v>36666</v>
      </c>
      <c r="E38" s="136">
        <v>1.3879999999999999</v>
      </c>
      <c r="F38" s="137">
        <v>50902</v>
      </c>
      <c r="G38" s="138">
        <v>15006</v>
      </c>
      <c r="H38" s="138">
        <v>657056</v>
      </c>
      <c r="I38" s="447" t="s">
        <v>585</v>
      </c>
    </row>
    <row r="39" spans="2:9" ht="15" thickBot="1" x14ac:dyDescent="0.4">
      <c r="B39" s="147" t="s">
        <v>249</v>
      </c>
      <c r="C39" s="150" t="s">
        <v>248</v>
      </c>
      <c r="D39" s="135">
        <v>31748</v>
      </c>
      <c r="E39" s="136">
        <v>1.3879999999999999</v>
      </c>
      <c r="F39" s="137">
        <v>44075</v>
      </c>
      <c r="G39" s="138">
        <v>8178</v>
      </c>
      <c r="H39" s="138">
        <v>642446</v>
      </c>
      <c r="I39" s="447" t="s">
        <v>585</v>
      </c>
    </row>
    <row r="40" spans="2:9" ht="15" thickBot="1" x14ac:dyDescent="0.4">
      <c r="B40" s="147" t="s">
        <v>84</v>
      </c>
      <c r="C40" s="150" t="s">
        <v>250</v>
      </c>
      <c r="D40" s="135">
        <v>89</v>
      </c>
      <c r="E40" s="136">
        <v>1.3879999999999999</v>
      </c>
      <c r="F40" s="137">
        <v>124</v>
      </c>
      <c r="G40" s="138">
        <v>68</v>
      </c>
      <c r="H40" s="138">
        <v>174</v>
      </c>
      <c r="I40" s="447" t="s">
        <v>585</v>
      </c>
    </row>
    <row r="41" spans="2:9" ht="15" thickBot="1" x14ac:dyDescent="0.4">
      <c r="B41" s="147" t="s">
        <v>586</v>
      </c>
      <c r="C41" s="150" t="s">
        <v>251</v>
      </c>
      <c r="D41" s="135">
        <v>1822</v>
      </c>
      <c r="E41" s="136">
        <v>1.3879999999999999</v>
      </c>
      <c r="F41" s="137">
        <v>2529</v>
      </c>
      <c r="G41" s="138">
        <v>1265</v>
      </c>
      <c r="H41" s="138">
        <v>3794</v>
      </c>
      <c r="I41" s="447" t="s">
        <v>585</v>
      </c>
    </row>
    <row r="42" spans="2:9" ht="15" thickBot="1" x14ac:dyDescent="0.4">
      <c r="B42" s="147" t="s">
        <v>252</v>
      </c>
      <c r="C42" s="150" t="s">
        <v>251</v>
      </c>
      <c r="D42" s="135">
        <v>128</v>
      </c>
      <c r="E42" s="136">
        <v>1.3879999999999999</v>
      </c>
      <c r="F42" s="137">
        <v>178</v>
      </c>
      <c r="G42" s="138">
        <v>89</v>
      </c>
      <c r="H42" s="138">
        <v>267</v>
      </c>
      <c r="I42" s="447" t="s">
        <v>585</v>
      </c>
    </row>
    <row r="43" spans="2:9" x14ac:dyDescent="0.35">
      <c r="B43" s="139" t="s">
        <v>253</v>
      </c>
      <c r="C43" s="9"/>
      <c r="D43" s="9"/>
      <c r="E43" s="9"/>
      <c r="F43" s="9"/>
      <c r="G43" s="9"/>
      <c r="H43" s="9"/>
      <c r="I43" s="448"/>
    </row>
    <row r="44" spans="2:9" x14ac:dyDescent="0.35">
      <c r="B44" s="9"/>
      <c r="C44" s="9"/>
      <c r="D44" s="9"/>
      <c r="E44" s="9"/>
      <c r="F44" s="9"/>
      <c r="G44" s="9"/>
      <c r="H44" s="9"/>
    </row>
    <row r="45" spans="2:9" ht="15" thickBot="1" x14ac:dyDescent="0.4">
      <c r="B45" s="134" t="s">
        <v>254</v>
      </c>
      <c r="C45" s="447" t="s">
        <v>692</v>
      </c>
      <c r="D45" s="9"/>
      <c r="E45" s="9"/>
      <c r="F45" s="9"/>
      <c r="G45" s="9"/>
      <c r="H45" s="9"/>
    </row>
    <row r="46" spans="2:9" ht="26.5" thickBot="1" x14ac:dyDescent="0.4">
      <c r="B46" s="142"/>
      <c r="C46" s="146" t="s">
        <v>255</v>
      </c>
      <c r="D46" s="144" t="s">
        <v>256</v>
      </c>
      <c r="E46" s="144" t="s">
        <v>257</v>
      </c>
      <c r="F46" s="144" t="s">
        <v>258</v>
      </c>
      <c r="G46" s="9"/>
      <c r="H46" s="9"/>
    </row>
    <row r="47" spans="2:9" ht="15" thickBot="1" x14ac:dyDescent="0.4">
      <c r="B47" s="147" t="s">
        <v>259</v>
      </c>
      <c r="C47" s="148">
        <v>15691757</v>
      </c>
      <c r="D47" s="135">
        <v>13449438</v>
      </c>
      <c r="E47" s="135">
        <v>8715236</v>
      </c>
      <c r="F47" s="135">
        <v>18183640</v>
      </c>
      <c r="G47" s="9"/>
      <c r="H47" s="9"/>
    </row>
    <row r="48" spans="2:9" ht="15" thickBot="1" x14ac:dyDescent="0.4">
      <c r="B48" s="147" t="s">
        <v>260</v>
      </c>
      <c r="C48" s="148">
        <v>914488</v>
      </c>
      <c r="D48" s="135">
        <v>783809</v>
      </c>
      <c r="E48" s="135">
        <v>68582</v>
      </c>
      <c r="F48" s="135">
        <v>1059710</v>
      </c>
      <c r="G48" s="9"/>
      <c r="H48" s="9"/>
    </row>
    <row r="49" spans="2:2" x14ac:dyDescent="0.35">
      <c r="B49" s="140"/>
    </row>
    <row r="50" spans="2:2" x14ac:dyDescent="0.35">
      <c r="B50" s="321"/>
    </row>
  </sheetData>
  <mergeCells count="1">
    <mergeCell ref="C7:H7"/>
  </mergeCells>
  <hyperlinks>
    <hyperlink ref="A4" location="Contents!A1" display="Back to Contents" xr:uid="{F744D878-EFD3-4B9C-9811-71AFEF0CA7ED}"/>
  </hyperlink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B106B-9092-416F-986E-F67C724D7C47}">
  <sheetPr>
    <tabColor theme="7" tint="0.39997558519241921"/>
    <pageSetUpPr fitToPage="1"/>
  </sheetPr>
  <dimension ref="A1:Y113"/>
  <sheetViews>
    <sheetView topLeftCell="A36" zoomScaleNormal="100" workbookViewId="0">
      <selection activeCell="F45" sqref="F45"/>
    </sheetView>
  </sheetViews>
  <sheetFormatPr defaultRowHeight="14.5" x14ac:dyDescent="0.35"/>
  <cols>
    <col min="2" max="2" width="46.453125" bestFit="1" customWidth="1"/>
    <col min="3" max="3" width="14.7265625" customWidth="1"/>
    <col min="4" max="4" width="14.81640625" customWidth="1"/>
    <col min="5" max="5" width="14.7265625" customWidth="1"/>
    <col min="6" max="6" width="14.81640625" customWidth="1"/>
    <col min="7" max="11" width="14.54296875" customWidth="1"/>
    <col min="12" max="12" width="15.7265625" customWidth="1"/>
    <col min="13" max="13" width="16.54296875" customWidth="1"/>
    <col min="14" max="18" width="14.54296875" customWidth="1"/>
  </cols>
  <sheetData>
    <row r="1" spans="1:18" ht="18.5" x14ac:dyDescent="0.45">
      <c r="A1" s="163" t="s">
        <v>215</v>
      </c>
      <c r="B1" s="164"/>
      <c r="C1" s="164"/>
      <c r="D1" s="164"/>
      <c r="E1" s="164"/>
      <c r="F1" s="164"/>
      <c r="G1" s="164"/>
      <c r="H1" s="164"/>
      <c r="I1" s="164"/>
      <c r="J1" s="164"/>
      <c r="K1" s="164"/>
      <c r="L1" s="164"/>
      <c r="M1" s="164"/>
      <c r="N1" s="164"/>
      <c r="O1" s="164"/>
      <c r="P1" s="164"/>
      <c r="Q1" s="164"/>
      <c r="R1" s="164"/>
    </row>
    <row r="2" spans="1:18" ht="15" x14ac:dyDescent="0.35">
      <c r="A2" s="4" t="s">
        <v>144</v>
      </c>
      <c r="B2" s="9"/>
      <c r="C2" s="9"/>
      <c r="D2" s="9"/>
      <c r="E2" s="9"/>
      <c r="F2" s="9"/>
      <c r="G2" s="9"/>
      <c r="H2" s="9"/>
      <c r="I2" s="9"/>
      <c r="J2" s="9"/>
      <c r="K2" s="9"/>
      <c r="L2" s="9"/>
      <c r="M2" s="9"/>
      <c r="N2" s="9"/>
      <c r="O2" s="9"/>
      <c r="P2" s="9"/>
      <c r="Q2" s="9"/>
      <c r="R2" s="9"/>
    </row>
    <row r="3" spans="1:18" x14ac:dyDescent="0.35">
      <c r="A3" s="437" t="s">
        <v>685</v>
      </c>
      <c r="B3" s="9"/>
      <c r="C3" s="9"/>
      <c r="D3" s="9"/>
      <c r="E3" s="9"/>
      <c r="F3" s="9"/>
      <c r="G3" s="9"/>
      <c r="H3" s="9"/>
      <c r="I3" s="9"/>
      <c r="J3" s="9"/>
      <c r="K3" s="9"/>
      <c r="L3" s="9"/>
      <c r="M3" s="9"/>
      <c r="N3" s="9"/>
      <c r="O3" s="9"/>
      <c r="P3" s="9"/>
      <c r="Q3" s="9"/>
      <c r="R3" s="9"/>
    </row>
    <row r="4" spans="1:18" x14ac:dyDescent="0.35">
      <c r="A4" s="380" t="s">
        <v>30</v>
      </c>
      <c r="B4" s="9"/>
      <c r="C4" s="9"/>
      <c r="D4" s="9"/>
      <c r="E4" s="9"/>
      <c r="F4" s="9"/>
      <c r="G4" s="9"/>
      <c r="H4" s="9"/>
      <c r="I4" s="9"/>
      <c r="J4" s="9"/>
      <c r="K4" s="9"/>
      <c r="L4" s="9"/>
      <c r="M4" s="9"/>
      <c r="N4" s="9"/>
      <c r="O4" s="9"/>
      <c r="P4" s="9"/>
      <c r="Q4" s="9"/>
      <c r="R4" s="9"/>
    </row>
    <row r="5" spans="1:18" x14ac:dyDescent="0.35">
      <c r="A5" s="9"/>
      <c r="B5" s="9"/>
      <c r="C5" s="9"/>
      <c r="D5" s="9"/>
      <c r="E5" s="9"/>
      <c r="F5" s="9"/>
      <c r="G5" s="9"/>
      <c r="H5" s="9"/>
      <c r="I5" s="9"/>
      <c r="J5" s="9"/>
      <c r="K5" s="9"/>
      <c r="L5" s="9"/>
      <c r="M5" s="9"/>
      <c r="N5" s="9"/>
      <c r="O5" s="9"/>
      <c r="P5" s="9"/>
      <c r="Q5" s="9"/>
      <c r="R5" s="9"/>
    </row>
    <row r="6" spans="1:18" x14ac:dyDescent="0.35">
      <c r="A6" s="9"/>
      <c r="B6" s="9"/>
      <c r="C6" s="292"/>
      <c r="D6" s="174"/>
      <c r="E6" s="174"/>
      <c r="F6" s="174"/>
      <c r="G6" s="174"/>
      <c r="H6" s="174"/>
      <c r="I6" s="174"/>
      <c r="J6" s="174"/>
      <c r="K6" s="9"/>
      <c r="L6" s="9"/>
      <c r="M6" s="9"/>
      <c r="N6" s="9"/>
      <c r="O6" s="9"/>
      <c r="P6" s="9"/>
      <c r="Q6" s="9"/>
      <c r="R6" s="9"/>
    </row>
    <row r="7" spans="1:18" x14ac:dyDescent="0.35">
      <c r="A7" s="9"/>
      <c r="B7" s="494" t="s">
        <v>18</v>
      </c>
      <c r="C7" s="740" t="s">
        <v>166</v>
      </c>
      <c r="D7" s="741"/>
      <c r="E7" s="741"/>
      <c r="F7" s="742"/>
      <c r="G7" s="743" t="s">
        <v>147</v>
      </c>
      <c r="H7" s="744"/>
      <c r="I7" s="744"/>
      <c r="J7" s="744"/>
      <c r="K7" s="744"/>
      <c r="L7" s="745"/>
      <c r="M7" s="494" t="s">
        <v>172</v>
      </c>
      <c r="N7" s="495"/>
      <c r="O7" s="495"/>
      <c r="P7" s="496"/>
      <c r="Q7" s="9"/>
      <c r="R7" s="9"/>
    </row>
    <row r="8" spans="1:18" x14ac:dyDescent="0.35">
      <c r="A8" s="9"/>
      <c r="B8" s="497"/>
      <c r="C8" s="498" t="s">
        <v>3</v>
      </c>
      <c r="D8" s="499" t="s">
        <v>165</v>
      </c>
      <c r="E8" s="500" t="s">
        <v>22</v>
      </c>
      <c r="F8" s="500" t="s">
        <v>23</v>
      </c>
      <c r="G8" s="746"/>
      <c r="H8" s="747"/>
      <c r="I8" s="747"/>
      <c r="J8" s="747"/>
      <c r="K8" s="747"/>
      <c r="L8" s="748"/>
      <c r="M8" s="501"/>
      <c r="N8" s="502"/>
      <c r="O8" s="502"/>
      <c r="P8" s="503"/>
      <c r="Q8" s="9"/>
      <c r="R8" s="9"/>
    </row>
    <row r="9" spans="1:18" ht="15" x14ac:dyDescent="0.4">
      <c r="A9" s="9"/>
      <c r="B9" s="15" t="s">
        <v>145</v>
      </c>
      <c r="C9" s="35"/>
      <c r="D9" s="73"/>
      <c r="E9" s="21"/>
      <c r="F9" s="21"/>
      <c r="G9" s="734"/>
      <c r="H9" s="735"/>
      <c r="I9" s="735"/>
      <c r="J9" s="735"/>
      <c r="K9" s="735"/>
      <c r="L9" s="736"/>
      <c r="M9" s="214"/>
      <c r="N9" s="316"/>
      <c r="O9" s="316"/>
      <c r="P9" s="317"/>
      <c r="Q9" s="9"/>
      <c r="R9" s="9"/>
    </row>
    <row r="10" spans="1:18" ht="15" x14ac:dyDescent="0.35">
      <c r="A10" s="9"/>
      <c r="B10" s="37" t="s">
        <v>14</v>
      </c>
      <c r="C10" s="78">
        <v>0</v>
      </c>
      <c r="D10" s="74" t="s">
        <v>167</v>
      </c>
      <c r="E10" s="76">
        <v>0</v>
      </c>
      <c r="F10" s="76">
        <v>0</v>
      </c>
      <c r="G10" s="737" t="s">
        <v>8</v>
      </c>
      <c r="H10" s="738"/>
      <c r="I10" s="738"/>
      <c r="J10" s="738"/>
      <c r="K10" s="738"/>
      <c r="L10" s="739"/>
      <c r="M10" s="215" t="s">
        <v>206</v>
      </c>
      <c r="N10" s="318"/>
      <c r="O10" s="318"/>
      <c r="P10" s="286"/>
      <c r="Q10" s="9"/>
      <c r="R10" s="9"/>
    </row>
    <row r="11" spans="1:18" ht="15" x14ac:dyDescent="0.35">
      <c r="A11" s="9"/>
      <c r="B11" s="37" t="s">
        <v>15</v>
      </c>
      <c r="C11" s="78">
        <v>0</v>
      </c>
      <c r="D11" s="74" t="s">
        <v>167</v>
      </c>
      <c r="E11" s="76">
        <v>0</v>
      </c>
      <c r="F11" s="76">
        <v>0</v>
      </c>
      <c r="G11" s="737" t="s">
        <v>8</v>
      </c>
      <c r="H11" s="738"/>
      <c r="I11" s="738"/>
      <c r="J11" s="738"/>
      <c r="K11" s="738"/>
      <c r="L11" s="739"/>
      <c r="M11" s="215" t="s">
        <v>210</v>
      </c>
      <c r="N11" s="318"/>
      <c r="O11" s="318"/>
      <c r="P11" s="286"/>
      <c r="Q11" s="9"/>
      <c r="R11" s="9"/>
    </row>
    <row r="12" spans="1:18" ht="15" x14ac:dyDescent="0.35">
      <c r="A12" s="9"/>
      <c r="B12" s="37" t="s">
        <v>58</v>
      </c>
      <c r="C12" s="71">
        <f>H34</f>
        <v>17.534935092014717</v>
      </c>
      <c r="D12" s="74" t="s">
        <v>167</v>
      </c>
      <c r="E12" s="82">
        <f>H35</f>
        <v>5.8929955800307585</v>
      </c>
      <c r="F12" s="82">
        <f>H36</f>
        <v>35.302472152230379</v>
      </c>
      <c r="G12" s="737" t="s">
        <v>543</v>
      </c>
      <c r="H12" s="738"/>
      <c r="I12" s="738"/>
      <c r="J12" s="738"/>
      <c r="K12" s="738"/>
      <c r="L12" s="739"/>
      <c r="M12" s="37" t="s">
        <v>568</v>
      </c>
      <c r="N12" s="295"/>
      <c r="O12" s="295"/>
      <c r="P12" s="291"/>
      <c r="Q12" s="9"/>
      <c r="R12" s="9"/>
    </row>
    <row r="13" spans="1:18" ht="15" x14ac:dyDescent="0.35">
      <c r="A13" s="9"/>
      <c r="B13" s="37" t="s">
        <v>21</v>
      </c>
      <c r="C13" s="121">
        <f>H37</f>
        <v>2.1827720031553586</v>
      </c>
      <c r="D13" s="74" t="s">
        <v>167</v>
      </c>
      <c r="E13" s="120">
        <f>H38</f>
        <v>0.7403260778933114</v>
      </c>
      <c r="F13" s="120">
        <f>H39</f>
        <v>4.7767520309074616</v>
      </c>
      <c r="G13" s="737" t="s">
        <v>544</v>
      </c>
      <c r="H13" s="738"/>
      <c r="I13" s="738"/>
      <c r="J13" s="738"/>
      <c r="K13" s="738"/>
      <c r="L13" s="739"/>
      <c r="M13" s="37" t="s">
        <v>568</v>
      </c>
      <c r="N13" s="295"/>
      <c r="O13" s="295"/>
      <c r="P13" s="291"/>
      <c r="Q13" s="9"/>
      <c r="R13" s="9"/>
    </row>
    <row r="14" spans="1:18" ht="15" x14ac:dyDescent="0.35">
      <c r="A14" s="9"/>
      <c r="B14" s="37" t="s">
        <v>89</v>
      </c>
      <c r="C14" s="70">
        <f>H40</f>
        <v>0.50931346740291705</v>
      </c>
      <c r="D14" s="74" t="s">
        <v>167</v>
      </c>
      <c r="E14" s="119">
        <f>H41</f>
        <v>0.15991043282495529</v>
      </c>
      <c r="F14" s="119">
        <f>H42</f>
        <v>0.97809684442390876</v>
      </c>
      <c r="G14" s="737" t="s">
        <v>545</v>
      </c>
      <c r="H14" s="738"/>
      <c r="I14" s="738"/>
      <c r="J14" s="738"/>
      <c r="K14" s="738"/>
      <c r="L14" s="739"/>
      <c r="M14" s="37" t="s">
        <v>568</v>
      </c>
      <c r="N14" s="295"/>
      <c r="O14" s="295"/>
      <c r="P14" s="291"/>
      <c r="Q14" s="9"/>
      <c r="R14" s="9"/>
    </row>
    <row r="15" spans="1:18" ht="15" x14ac:dyDescent="0.35">
      <c r="A15" s="9"/>
      <c r="B15" s="37" t="s">
        <v>90</v>
      </c>
      <c r="C15" s="70">
        <f>H43</f>
        <v>0.50931346740291705</v>
      </c>
      <c r="D15" s="74" t="s">
        <v>167</v>
      </c>
      <c r="E15" s="119">
        <f>H44</f>
        <v>0.15991043282495529</v>
      </c>
      <c r="F15" s="119">
        <f>H45</f>
        <v>0.97809684442390876</v>
      </c>
      <c r="G15" s="737" t="s">
        <v>213</v>
      </c>
      <c r="H15" s="738"/>
      <c r="I15" s="738"/>
      <c r="J15" s="738"/>
      <c r="K15" s="738"/>
      <c r="L15" s="739"/>
      <c r="M15" s="37" t="s">
        <v>568</v>
      </c>
      <c r="N15" s="295"/>
      <c r="O15" s="295"/>
      <c r="P15" s="291"/>
      <c r="Q15" s="9"/>
      <c r="R15" s="9"/>
    </row>
    <row r="16" spans="1:18" ht="15" x14ac:dyDescent="0.35">
      <c r="A16" s="9"/>
      <c r="B16" s="37" t="s">
        <v>16</v>
      </c>
      <c r="C16" s="70">
        <f>H46</f>
        <v>0.16977115580097232</v>
      </c>
      <c r="D16" s="74" t="s">
        <v>167</v>
      </c>
      <c r="E16" s="119">
        <f>H47</f>
        <v>5.3303477608318425E-2</v>
      </c>
      <c r="F16" s="119">
        <f>H48</f>
        <v>0.32603228147463625</v>
      </c>
      <c r="G16" s="737" t="s">
        <v>228</v>
      </c>
      <c r="H16" s="738"/>
      <c r="I16" s="738"/>
      <c r="J16" s="738"/>
      <c r="K16" s="738"/>
      <c r="L16" s="739"/>
      <c r="M16" s="37" t="s">
        <v>568</v>
      </c>
      <c r="N16" s="295"/>
      <c r="O16" s="295"/>
      <c r="P16" s="291"/>
      <c r="Q16" s="9"/>
      <c r="R16" s="9"/>
    </row>
    <row r="17" spans="1:18" ht="15" x14ac:dyDescent="0.35">
      <c r="A17" s="9"/>
      <c r="B17" s="50" t="s">
        <v>17</v>
      </c>
      <c r="C17" s="113">
        <v>0</v>
      </c>
      <c r="D17" s="75" t="s">
        <v>167</v>
      </c>
      <c r="E17" s="77">
        <v>0</v>
      </c>
      <c r="F17" s="77">
        <v>0</v>
      </c>
      <c r="G17" s="731" t="s">
        <v>8</v>
      </c>
      <c r="H17" s="732"/>
      <c r="I17" s="732"/>
      <c r="J17" s="732"/>
      <c r="K17" s="732"/>
      <c r="L17" s="733"/>
      <c r="M17" s="319" t="s">
        <v>210</v>
      </c>
      <c r="N17" s="320"/>
      <c r="O17" s="320"/>
      <c r="P17" s="289"/>
      <c r="Q17" s="9"/>
      <c r="R17" s="9"/>
    </row>
    <row r="18" spans="1:18" ht="15" x14ac:dyDescent="0.4">
      <c r="A18" s="9"/>
      <c r="B18" s="26" t="s">
        <v>146</v>
      </c>
      <c r="C18" s="35"/>
      <c r="D18" s="74"/>
      <c r="E18" s="76"/>
      <c r="F18" s="76"/>
      <c r="G18" s="734"/>
      <c r="H18" s="735"/>
      <c r="I18" s="735"/>
      <c r="J18" s="735"/>
      <c r="K18" s="735"/>
      <c r="L18" s="736"/>
      <c r="M18" s="214"/>
      <c r="N18" s="316"/>
      <c r="O18" s="316"/>
      <c r="P18" s="317"/>
      <c r="Q18" s="9"/>
      <c r="R18" s="9"/>
    </row>
    <row r="19" spans="1:18" ht="15" x14ac:dyDescent="0.35">
      <c r="A19" s="9"/>
      <c r="B19" s="37" t="s">
        <v>14</v>
      </c>
      <c r="C19" s="78">
        <v>0</v>
      </c>
      <c r="D19" s="74" t="s">
        <v>167</v>
      </c>
      <c r="E19" s="76">
        <v>0</v>
      </c>
      <c r="F19" s="76">
        <v>0</v>
      </c>
      <c r="G19" s="737" t="s">
        <v>8</v>
      </c>
      <c r="H19" s="738"/>
      <c r="I19" s="738"/>
      <c r="J19" s="738"/>
      <c r="K19" s="738"/>
      <c r="L19" s="739"/>
      <c r="M19" s="215" t="s">
        <v>206</v>
      </c>
      <c r="N19" s="318"/>
      <c r="O19" s="318"/>
      <c r="P19" s="286"/>
      <c r="Q19" s="9"/>
      <c r="R19" s="9"/>
    </row>
    <row r="20" spans="1:18" ht="15" x14ac:dyDescent="0.35">
      <c r="A20" s="9"/>
      <c r="B20" s="37" t="s">
        <v>15</v>
      </c>
      <c r="C20" s="121">
        <f>H52</f>
        <v>2.875</v>
      </c>
      <c r="D20" s="74" t="s">
        <v>167</v>
      </c>
      <c r="E20" s="120">
        <f>H53</f>
        <v>0.3</v>
      </c>
      <c r="F20" s="120">
        <f>H54</f>
        <v>7.4250000000000007</v>
      </c>
      <c r="G20" s="737" t="s">
        <v>565</v>
      </c>
      <c r="H20" s="738"/>
      <c r="I20" s="738"/>
      <c r="J20" s="738"/>
      <c r="K20" s="738"/>
      <c r="L20" s="739"/>
      <c r="M20" s="215" t="s">
        <v>207</v>
      </c>
      <c r="N20" s="318"/>
      <c r="O20" s="318"/>
      <c r="P20" s="286"/>
      <c r="Q20" s="9"/>
      <c r="R20" s="9"/>
    </row>
    <row r="21" spans="1:18" ht="15.5" x14ac:dyDescent="0.4">
      <c r="A21" s="9"/>
      <c r="B21" s="37" t="s">
        <v>58</v>
      </c>
      <c r="C21" s="78">
        <v>0</v>
      </c>
      <c r="D21" s="74" t="s">
        <v>167</v>
      </c>
      <c r="E21" s="76">
        <v>0</v>
      </c>
      <c r="F21" s="76">
        <v>0</v>
      </c>
      <c r="G21" s="737" t="s">
        <v>8</v>
      </c>
      <c r="H21" s="738"/>
      <c r="I21" s="738"/>
      <c r="J21" s="738"/>
      <c r="K21" s="738"/>
      <c r="L21" s="739"/>
      <c r="M21" s="37" t="s">
        <v>211</v>
      </c>
      <c r="N21" s="295"/>
      <c r="O21" s="295"/>
      <c r="P21" s="291"/>
      <c r="Q21" s="9"/>
      <c r="R21" s="9"/>
    </row>
    <row r="22" spans="1:18" ht="15.5" x14ac:dyDescent="0.4">
      <c r="A22" s="9"/>
      <c r="B22" s="37" t="s">
        <v>21</v>
      </c>
      <c r="C22" s="78">
        <v>0</v>
      </c>
      <c r="D22" s="74" t="s">
        <v>167</v>
      </c>
      <c r="E22" s="76">
        <v>0</v>
      </c>
      <c r="F22" s="76">
        <v>0</v>
      </c>
      <c r="G22" s="737" t="s">
        <v>8</v>
      </c>
      <c r="H22" s="738"/>
      <c r="I22" s="738"/>
      <c r="J22" s="738"/>
      <c r="K22" s="738"/>
      <c r="L22" s="739"/>
      <c r="M22" s="37" t="s">
        <v>211</v>
      </c>
      <c r="N22" s="295"/>
      <c r="O22" s="295"/>
      <c r="P22" s="291"/>
      <c r="Q22" s="9"/>
      <c r="R22" s="9"/>
    </row>
    <row r="23" spans="1:18" ht="15.5" x14ac:dyDescent="0.4">
      <c r="A23" s="9"/>
      <c r="B23" s="37" t="s">
        <v>89</v>
      </c>
      <c r="C23" s="78">
        <v>0</v>
      </c>
      <c r="D23" s="74" t="s">
        <v>167</v>
      </c>
      <c r="E23" s="76">
        <v>0</v>
      </c>
      <c r="F23" s="76">
        <v>0</v>
      </c>
      <c r="G23" s="37" t="s">
        <v>8</v>
      </c>
      <c r="H23" s="295"/>
      <c r="I23" s="295"/>
      <c r="J23" s="295"/>
      <c r="K23" s="295"/>
      <c r="L23" s="291"/>
      <c r="M23" s="37" t="s">
        <v>211</v>
      </c>
      <c r="N23" s="295"/>
      <c r="O23" s="295"/>
      <c r="P23" s="291"/>
      <c r="Q23" s="9"/>
      <c r="R23" s="9"/>
    </row>
    <row r="24" spans="1:18" ht="15.5" x14ac:dyDescent="0.4">
      <c r="A24" s="9"/>
      <c r="B24" s="37" t="s">
        <v>90</v>
      </c>
      <c r="C24" s="78">
        <v>0</v>
      </c>
      <c r="D24" s="74" t="s">
        <v>167</v>
      </c>
      <c r="E24" s="76">
        <v>0</v>
      </c>
      <c r="F24" s="76">
        <v>0</v>
      </c>
      <c r="G24" s="37" t="s">
        <v>8</v>
      </c>
      <c r="H24" s="295"/>
      <c r="I24" s="295"/>
      <c r="J24" s="295"/>
      <c r="K24" s="295"/>
      <c r="L24" s="291"/>
      <c r="M24" s="37" t="s">
        <v>211</v>
      </c>
      <c r="N24" s="295"/>
      <c r="O24" s="295"/>
      <c r="P24" s="291"/>
      <c r="Q24" s="9"/>
      <c r="R24" s="9"/>
    </row>
    <row r="25" spans="1:18" ht="15.5" x14ac:dyDescent="0.4">
      <c r="A25" s="9"/>
      <c r="B25" s="37" t="s">
        <v>16</v>
      </c>
      <c r="C25" s="78">
        <v>0</v>
      </c>
      <c r="D25" s="74" t="s">
        <v>167</v>
      </c>
      <c r="E25" s="76">
        <v>0</v>
      </c>
      <c r="F25" s="76">
        <v>0</v>
      </c>
      <c r="G25" s="37" t="s">
        <v>8</v>
      </c>
      <c r="H25" s="295"/>
      <c r="I25" s="295"/>
      <c r="J25" s="295"/>
      <c r="K25" s="295"/>
      <c r="L25" s="291"/>
      <c r="M25" s="37" t="s">
        <v>211</v>
      </c>
      <c r="N25" s="295"/>
      <c r="O25" s="295"/>
      <c r="P25" s="291"/>
      <c r="Q25" s="9"/>
      <c r="R25" s="9"/>
    </row>
    <row r="26" spans="1:18" ht="15" x14ac:dyDescent="0.35">
      <c r="A26" s="9"/>
      <c r="B26" s="50" t="s">
        <v>17</v>
      </c>
      <c r="C26" s="123">
        <f>H55</f>
        <v>6.6210750762379211</v>
      </c>
      <c r="D26" s="75" t="s">
        <v>167</v>
      </c>
      <c r="E26" s="308">
        <f>H56</f>
        <v>4.4419564673598684</v>
      </c>
      <c r="F26" s="308">
        <f>H57</f>
        <v>9.9174470736935874</v>
      </c>
      <c r="G26" s="731" t="s">
        <v>565</v>
      </c>
      <c r="H26" s="732"/>
      <c r="I26" s="732"/>
      <c r="J26" s="732"/>
      <c r="K26" s="732"/>
      <c r="L26" s="733"/>
      <c r="M26" s="319" t="s">
        <v>568</v>
      </c>
      <c r="N26" s="320"/>
      <c r="O26" s="320"/>
      <c r="P26" s="289"/>
      <c r="Q26" s="9"/>
      <c r="R26" s="9"/>
    </row>
    <row r="27" spans="1:18" x14ac:dyDescent="0.35">
      <c r="A27" s="9"/>
      <c r="B27" s="114"/>
      <c r="C27" s="152"/>
      <c r="D27" s="99"/>
      <c r="E27" s="118"/>
      <c r="F27" s="118"/>
      <c r="G27" s="118"/>
      <c r="H27" s="118"/>
      <c r="I27" s="118"/>
      <c r="J27" s="118"/>
      <c r="K27" s="151"/>
      <c r="L27" s="151"/>
      <c r="M27" s="151"/>
      <c r="N27" s="151"/>
      <c r="O27" s="151"/>
      <c r="P27" s="151"/>
      <c r="Q27" s="151"/>
      <c r="R27" s="151"/>
    </row>
    <row r="28" spans="1:18" x14ac:dyDescent="0.35">
      <c r="A28" s="9"/>
      <c r="B28" s="114"/>
      <c r="C28" s="152"/>
      <c r="D28" s="99"/>
      <c r="E28" s="118"/>
      <c r="F28" s="118"/>
      <c r="G28" s="118"/>
      <c r="H28" s="118"/>
      <c r="I28" s="118"/>
      <c r="J28" s="118"/>
      <c r="K28" s="151"/>
      <c r="L28" s="151"/>
      <c r="M28" s="151"/>
      <c r="N28" s="151"/>
      <c r="O28" s="151"/>
      <c r="P28" s="151"/>
      <c r="Q28" s="151"/>
      <c r="R28" s="151"/>
    </row>
    <row r="29" spans="1:18" x14ac:dyDescent="0.35">
      <c r="A29" s="9"/>
      <c r="B29" s="114"/>
      <c r="C29" s="152"/>
      <c r="D29" s="99"/>
      <c r="E29" s="118"/>
      <c r="F29" s="118"/>
      <c r="G29" s="118"/>
      <c r="H29" s="118"/>
      <c r="I29" s="118"/>
      <c r="J29" s="118"/>
      <c r="K29" s="151"/>
      <c r="L29" s="151"/>
      <c r="M29" s="151"/>
      <c r="N29" s="151"/>
      <c r="O29" s="151"/>
      <c r="P29" s="151"/>
      <c r="Q29" s="151"/>
      <c r="R29" s="151"/>
    </row>
    <row r="31" spans="1:18" x14ac:dyDescent="0.35">
      <c r="B31" s="490" t="s">
        <v>564</v>
      </c>
      <c r="C31" s="493"/>
      <c r="D31" s="493"/>
      <c r="E31" s="493"/>
      <c r="F31" s="493"/>
      <c r="G31" s="493"/>
      <c r="H31" s="493"/>
      <c r="I31" s="493"/>
      <c r="J31" s="493"/>
      <c r="K31" s="493"/>
      <c r="L31" s="493"/>
    </row>
    <row r="32" spans="1:18" x14ac:dyDescent="0.35">
      <c r="B32" s="9"/>
      <c r="D32" s="117" t="s">
        <v>205</v>
      </c>
      <c r="E32" s="117"/>
    </row>
    <row r="33" spans="2:13" ht="16" x14ac:dyDescent="0.45">
      <c r="B33" s="504" t="s">
        <v>665</v>
      </c>
      <c r="C33" s="505" t="s">
        <v>197</v>
      </c>
      <c r="D33" s="506" t="s">
        <v>200</v>
      </c>
      <c r="E33" s="506" t="s">
        <v>201</v>
      </c>
      <c r="F33" s="506" t="s">
        <v>202</v>
      </c>
      <c r="G33" s="506" t="s">
        <v>199</v>
      </c>
      <c r="H33" s="507" t="s">
        <v>198</v>
      </c>
      <c r="I33" s="508" t="s">
        <v>212</v>
      </c>
      <c r="J33" s="509"/>
      <c r="K33" s="510"/>
      <c r="L33" s="510"/>
      <c r="M33" s="511"/>
    </row>
    <row r="34" spans="2:13" x14ac:dyDescent="0.35">
      <c r="B34" s="37" t="s">
        <v>58</v>
      </c>
      <c r="C34" s="71">
        <v>48.2</v>
      </c>
      <c r="D34" s="128">
        <f>'Annual incs'!D64</f>
        <v>0.18451250725619014</v>
      </c>
      <c r="E34" s="128">
        <f>'Annual incs'!E64</f>
        <v>1.2857878981909876E-2</v>
      </c>
      <c r="F34" s="128">
        <f>'Annual incs'!F64</f>
        <v>0.25781094919880576</v>
      </c>
      <c r="G34" s="74">
        <f>'Annual incs'!G64</f>
        <v>1</v>
      </c>
      <c r="H34" s="130">
        <f>(D34+E34+F34+G34)*C34/4</f>
        <v>17.534935092014717</v>
      </c>
      <c r="I34" s="685" t="s">
        <v>892</v>
      </c>
      <c r="J34" s="526"/>
      <c r="K34" s="527"/>
      <c r="L34" s="527"/>
      <c r="M34" s="528"/>
    </row>
    <row r="35" spans="2:13" x14ac:dyDescent="0.35">
      <c r="B35" s="37" t="s">
        <v>208</v>
      </c>
      <c r="C35" s="71">
        <v>19.899999999999999</v>
      </c>
      <c r="D35" s="128">
        <f>'Annual incs'!D63</f>
        <v>4.2512545099175791E-2</v>
      </c>
      <c r="E35" s="128">
        <f>'Annual incs'!E63</f>
        <v>0</v>
      </c>
      <c r="F35" s="128">
        <f>'Annual incs'!F63</f>
        <v>0.14200917953012254</v>
      </c>
      <c r="G35" s="74">
        <f>'Annual incs'!G63</f>
        <v>1</v>
      </c>
      <c r="H35" s="130">
        <f t="shared" ref="H35:H48" si="0">(D35+E35+F35+G35)*C35/4</f>
        <v>5.8929955800307585</v>
      </c>
      <c r="I35" s="477" t="s">
        <v>893</v>
      </c>
      <c r="J35" s="357"/>
      <c r="K35" s="529"/>
      <c r="L35" s="529"/>
      <c r="M35" s="530"/>
    </row>
    <row r="36" spans="2:13" x14ac:dyDescent="0.35">
      <c r="B36" s="50" t="s">
        <v>209</v>
      </c>
      <c r="C36" s="80">
        <v>77.599999999999994</v>
      </c>
      <c r="D36" s="129">
        <f>'Annual incs'!D62</f>
        <v>0.33326504028450177</v>
      </c>
      <c r="E36" s="129">
        <f>'Annual incs'!E62</f>
        <v>6.8587080338675985E-2</v>
      </c>
      <c r="F36" s="129">
        <f>'Annual incs'!F62</f>
        <v>0.41786293877014102</v>
      </c>
      <c r="G36" s="75">
        <f>'Annual incs'!G62</f>
        <v>1</v>
      </c>
      <c r="H36" s="131">
        <f t="shared" si="0"/>
        <v>35.302472152230379</v>
      </c>
      <c r="I36" s="686" t="s">
        <v>894</v>
      </c>
      <c r="J36" s="531"/>
      <c r="K36" s="517"/>
      <c r="L36" s="517"/>
      <c r="M36" s="518"/>
    </row>
    <row r="37" spans="2:13" x14ac:dyDescent="0.35">
      <c r="B37" s="37" t="s">
        <v>21</v>
      </c>
      <c r="C37" s="71">
        <v>6</v>
      </c>
      <c r="D37" s="128">
        <f t="shared" ref="D37:G48" si="1">D34</f>
        <v>0.18451250725619014</v>
      </c>
      <c r="E37" s="128">
        <f t="shared" si="1"/>
        <v>1.2857878981909876E-2</v>
      </c>
      <c r="F37" s="128">
        <f t="shared" si="1"/>
        <v>0.25781094919880576</v>
      </c>
      <c r="G37" s="74">
        <f t="shared" si="1"/>
        <v>1</v>
      </c>
      <c r="H37" s="125">
        <f t="shared" si="0"/>
        <v>2.1827720031553586</v>
      </c>
      <c r="I37" s="477" t="s">
        <v>561</v>
      </c>
      <c r="J37" s="529"/>
      <c r="K37" s="529"/>
      <c r="L37" s="529"/>
      <c r="M37" s="530"/>
    </row>
    <row r="38" spans="2:13" x14ac:dyDescent="0.35">
      <c r="B38" s="37" t="s">
        <v>208</v>
      </c>
      <c r="C38" s="71">
        <v>2.5</v>
      </c>
      <c r="D38" s="128">
        <f t="shared" si="1"/>
        <v>4.2512545099175791E-2</v>
      </c>
      <c r="E38" s="128">
        <f t="shared" si="1"/>
        <v>0</v>
      </c>
      <c r="F38" s="128">
        <f t="shared" si="1"/>
        <v>0.14200917953012254</v>
      </c>
      <c r="G38" s="74">
        <f t="shared" si="1"/>
        <v>1</v>
      </c>
      <c r="H38" s="125">
        <f t="shared" si="0"/>
        <v>0.7403260778933114</v>
      </c>
      <c r="I38" s="477"/>
      <c r="J38" s="529"/>
      <c r="K38" s="529"/>
      <c r="L38" s="529"/>
      <c r="M38" s="530"/>
    </row>
    <row r="39" spans="2:13" x14ac:dyDescent="0.35">
      <c r="B39" s="50" t="s">
        <v>209</v>
      </c>
      <c r="C39" s="80">
        <v>10.5</v>
      </c>
      <c r="D39" s="129">
        <f t="shared" si="1"/>
        <v>0.33326504028450177</v>
      </c>
      <c r="E39" s="129">
        <f t="shared" si="1"/>
        <v>6.8587080338675985E-2</v>
      </c>
      <c r="F39" s="129">
        <f t="shared" si="1"/>
        <v>0.41786293877014102</v>
      </c>
      <c r="G39" s="75">
        <f t="shared" si="1"/>
        <v>1</v>
      </c>
      <c r="H39" s="126">
        <f t="shared" si="0"/>
        <v>4.7767520309074616</v>
      </c>
      <c r="I39" s="477"/>
      <c r="J39" s="529"/>
      <c r="K39" s="529"/>
      <c r="L39" s="529"/>
      <c r="M39" s="530"/>
    </row>
    <row r="40" spans="2:13" x14ac:dyDescent="0.35">
      <c r="B40" s="37" t="s">
        <v>89</v>
      </c>
      <c r="C40" s="71">
        <v>1.4</v>
      </c>
      <c r="D40" s="128">
        <f t="shared" si="1"/>
        <v>0.18451250725619014</v>
      </c>
      <c r="E40" s="128">
        <f t="shared" si="1"/>
        <v>1.2857878981909876E-2</v>
      </c>
      <c r="F40" s="128">
        <f t="shared" si="1"/>
        <v>0.25781094919880576</v>
      </c>
      <c r="G40" s="74">
        <f t="shared" si="1"/>
        <v>1</v>
      </c>
      <c r="H40" s="32">
        <f t="shared" si="0"/>
        <v>0.50931346740291705</v>
      </c>
      <c r="I40" s="685" t="s">
        <v>561</v>
      </c>
      <c r="J40" s="527"/>
      <c r="K40" s="527"/>
      <c r="L40" s="527"/>
      <c r="M40" s="528"/>
    </row>
    <row r="41" spans="2:13" x14ac:dyDescent="0.35">
      <c r="B41" s="37" t="s">
        <v>208</v>
      </c>
      <c r="C41" s="71">
        <v>0.54</v>
      </c>
      <c r="D41" s="128">
        <f t="shared" si="1"/>
        <v>4.2512545099175791E-2</v>
      </c>
      <c r="E41" s="128">
        <f t="shared" si="1"/>
        <v>0</v>
      </c>
      <c r="F41" s="128">
        <f t="shared" si="1"/>
        <v>0.14200917953012254</v>
      </c>
      <c r="G41" s="74">
        <f t="shared" si="1"/>
        <v>1</v>
      </c>
      <c r="H41" s="32">
        <f t="shared" si="0"/>
        <v>0.15991043282495529</v>
      </c>
      <c r="I41" s="477"/>
      <c r="J41" s="357"/>
      <c r="K41" s="529"/>
      <c r="L41" s="529"/>
      <c r="M41" s="530"/>
    </row>
    <row r="42" spans="2:13" x14ac:dyDescent="0.35">
      <c r="B42" s="50" t="s">
        <v>209</v>
      </c>
      <c r="C42" s="123">
        <v>2.15</v>
      </c>
      <c r="D42" s="129">
        <f t="shared" si="1"/>
        <v>0.33326504028450177</v>
      </c>
      <c r="E42" s="129">
        <f t="shared" si="1"/>
        <v>6.8587080338675985E-2</v>
      </c>
      <c r="F42" s="129">
        <f t="shared" si="1"/>
        <v>0.41786293877014102</v>
      </c>
      <c r="G42" s="75">
        <f t="shared" si="1"/>
        <v>1</v>
      </c>
      <c r="H42" s="116">
        <f t="shared" si="0"/>
        <v>0.97809684442390876</v>
      </c>
      <c r="I42" s="686"/>
      <c r="J42" s="531"/>
      <c r="K42" s="517"/>
      <c r="L42" s="517"/>
      <c r="M42" s="518"/>
    </row>
    <row r="43" spans="2:13" x14ac:dyDescent="0.35">
      <c r="B43" s="37" t="s">
        <v>90</v>
      </c>
      <c r="C43" s="71">
        <f>C40</f>
        <v>1.4</v>
      </c>
      <c r="D43" s="128">
        <f t="shared" si="1"/>
        <v>0.18451250725619014</v>
      </c>
      <c r="E43" s="128">
        <f t="shared" si="1"/>
        <v>1.2857878981909876E-2</v>
      </c>
      <c r="F43" s="128">
        <f t="shared" si="1"/>
        <v>0.25781094919880576</v>
      </c>
      <c r="G43" s="74">
        <f t="shared" si="1"/>
        <v>1</v>
      </c>
      <c r="H43" s="32">
        <f t="shared" si="0"/>
        <v>0.50931346740291705</v>
      </c>
      <c r="I43" s="477" t="s">
        <v>562</v>
      </c>
      <c r="J43" s="357"/>
      <c r="K43" s="529"/>
      <c r="L43" s="529"/>
      <c r="M43" s="530"/>
    </row>
    <row r="44" spans="2:13" x14ac:dyDescent="0.35">
      <c r="B44" s="37" t="s">
        <v>208</v>
      </c>
      <c r="C44" s="71">
        <f>C41</f>
        <v>0.54</v>
      </c>
      <c r="D44" s="128">
        <f t="shared" si="1"/>
        <v>4.2512545099175791E-2</v>
      </c>
      <c r="E44" s="128">
        <f t="shared" si="1"/>
        <v>0</v>
      </c>
      <c r="F44" s="128">
        <f t="shared" si="1"/>
        <v>0.14200917953012254</v>
      </c>
      <c r="G44" s="74">
        <f t="shared" si="1"/>
        <v>1</v>
      </c>
      <c r="H44" s="32">
        <f t="shared" si="0"/>
        <v>0.15991043282495529</v>
      </c>
      <c r="I44" s="687"/>
      <c r="J44" s="529"/>
      <c r="K44" s="529"/>
      <c r="L44" s="529"/>
      <c r="M44" s="530"/>
    </row>
    <row r="45" spans="2:13" x14ac:dyDescent="0.35">
      <c r="B45" s="50" t="s">
        <v>209</v>
      </c>
      <c r="C45" s="294">
        <f>C42</f>
        <v>2.15</v>
      </c>
      <c r="D45" s="129">
        <f t="shared" si="1"/>
        <v>0.33326504028450177</v>
      </c>
      <c r="E45" s="129">
        <f t="shared" si="1"/>
        <v>6.8587080338675985E-2</v>
      </c>
      <c r="F45" s="129">
        <f t="shared" si="1"/>
        <v>0.41786293877014102</v>
      </c>
      <c r="G45" s="75">
        <f t="shared" si="1"/>
        <v>1</v>
      </c>
      <c r="H45" s="116">
        <f t="shared" si="0"/>
        <v>0.97809684442390876</v>
      </c>
      <c r="I45" s="688"/>
      <c r="J45" s="517"/>
      <c r="K45" s="517"/>
      <c r="L45" s="517"/>
      <c r="M45" s="518"/>
    </row>
    <row r="46" spans="2:13" x14ac:dyDescent="0.35">
      <c r="B46" s="37" t="s">
        <v>16</v>
      </c>
      <c r="C46" s="70">
        <f>C43/3</f>
        <v>0.46666666666666662</v>
      </c>
      <c r="D46" s="128">
        <f t="shared" si="1"/>
        <v>0.18451250725619014</v>
      </c>
      <c r="E46" s="128">
        <f t="shared" si="1"/>
        <v>1.2857878981909876E-2</v>
      </c>
      <c r="F46" s="128">
        <f t="shared" si="1"/>
        <v>0.25781094919880576</v>
      </c>
      <c r="G46" s="74">
        <f t="shared" si="1"/>
        <v>1</v>
      </c>
      <c r="H46" s="32">
        <f t="shared" si="0"/>
        <v>0.16977115580097232</v>
      </c>
      <c r="I46" s="477" t="s">
        <v>563</v>
      </c>
      <c r="J46" s="357"/>
      <c r="K46" s="529"/>
      <c r="L46" s="529"/>
      <c r="M46" s="530"/>
    </row>
    <row r="47" spans="2:13" x14ac:dyDescent="0.35">
      <c r="B47" s="37" t="s">
        <v>208</v>
      </c>
      <c r="C47" s="70">
        <f>C44/3</f>
        <v>0.18000000000000002</v>
      </c>
      <c r="D47" s="128">
        <f t="shared" si="1"/>
        <v>4.2512545099175791E-2</v>
      </c>
      <c r="E47" s="128">
        <f t="shared" si="1"/>
        <v>0</v>
      </c>
      <c r="F47" s="128">
        <f t="shared" si="1"/>
        <v>0.14200917953012254</v>
      </c>
      <c r="G47" s="74">
        <f t="shared" si="1"/>
        <v>1</v>
      </c>
      <c r="H47" s="32">
        <f t="shared" si="0"/>
        <v>5.3303477608318425E-2</v>
      </c>
      <c r="I47" s="515"/>
      <c r="J47" s="513"/>
      <c r="K47" s="513"/>
      <c r="L47" s="513"/>
      <c r="M47" s="514"/>
    </row>
    <row r="48" spans="2:13" x14ac:dyDescent="0.35">
      <c r="B48" s="50" t="s">
        <v>209</v>
      </c>
      <c r="C48" s="124">
        <f>C45/3</f>
        <v>0.71666666666666667</v>
      </c>
      <c r="D48" s="129">
        <f t="shared" si="1"/>
        <v>0.33326504028450177</v>
      </c>
      <c r="E48" s="129">
        <f t="shared" si="1"/>
        <v>6.8587080338675985E-2</v>
      </c>
      <c r="F48" s="129">
        <f t="shared" si="1"/>
        <v>0.41786293877014102</v>
      </c>
      <c r="G48" s="75">
        <f t="shared" si="1"/>
        <v>1</v>
      </c>
      <c r="H48" s="116">
        <f t="shared" si="0"/>
        <v>0.32603228147463625</v>
      </c>
      <c r="I48" s="516"/>
      <c r="J48" s="517"/>
      <c r="K48" s="517"/>
      <c r="L48" s="517"/>
      <c r="M48" s="518"/>
    </row>
    <row r="49" spans="2:25" x14ac:dyDescent="0.35">
      <c r="B49" s="114"/>
      <c r="C49" s="115"/>
      <c r="D49" s="99"/>
      <c r="E49" s="118"/>
      <c r="F49" s="118"/>
      <c r="G49" s="118"/>
      <c r="H49" s="118"/>
      <c r="I49" s="449"/>
      <c r="J49" s="449"/>
      <c r="K49" s="448"/>
      <c r="L49" s="448"/>
    </row>
    <row r="50" spans="2:25" x14ac:dyDescent="0.35">
      <c r="D50" s="117" t="s">
        <v>205</v>
      </c>
      <c r="E50" s="117"/>
      <c r="I50" s="448"/>
      <c r="J50" s="448"/>
      <c r="K50" s="448"/>
      <c r="L50" s="448"/>
    </row>
    <row r="51" spans="2:25" ht="16" x14ac:dyDescent="0.45">
      <c r="B51" s="519" t="s">
        <v>666</v>
      </c>
      <c r="C51" s="520" t="s">
        <v>197</v>
      </c>
      <c r="D51" s="521" t="s">
        <v>200</v>
      </c>
      <c r="E51" s="521" t="s">
        <v>201</v>
      </c>
      <c r="F51" s="521" t="s">
        <v>202</v>
      </c>
      <c r="G51" s="521" t="s">
        <v>199</v>
      </c>
      <c r="H51" s="522" t="s">
        <v>198</v>
      </c>
      <c r="I51" s="508" t="s">
        <v>212</v>
      </c>
      <c r="J51" s="509"/>
      <c r="K51" s="510"/>
      <c r="L51" s="510"/>
      <c r="M51" s="511"/>
    </row>
    <row r="52" spans="2:25" x14ac:dyDescent="0.35">
      <c r="B52" s="37" t="s">
        <v>203</v>
      </c>
      <c r="C52" s="71">
        <v>4.5999999999999996</v>
      </c>
      <c r="D52" s="128">
        <f>F52</f>
        <v>0.625</v>
      </c>
      <c r="E52" s="128">
        <v>0.25</v>
      </c>
      <c r="F52" s="128">
        <f>E52+(0.75/2)</f>
        <v>0.625</v>
      </c>
      <c r="G52" s="74">
        <v>1</v>
      </c>
      <c r="H52" s="125">
        <f t="shared" ref="H52:H57" si="2">(D52+E52+F52+G52)*C52/4</f>
        <v>2.875</v>
      </c>
      <c r="I52" s="685" t="s">
        <v>895</v>
      </c>
      <c r="J52" s="526"/>
      <c r="K52" s="527"/>
      <c r="L52" s="527"/>
      <c r="M52" s="528"/>
    </row>
    <row r="53" spans="2:25" x14ac:dyDescent="0.35">
      <c r="B53" s="37" t="s">
        <v>208</v>
      </c>
      <c r="C53" s="71">
        <v>0.6</v>
      </c>
      <c r="D53" s="74">
        <v>0.5</v>
      </c>
      <c r="E53" s="74">
        <v>0</v>
      </c>
      <c r="F53" s="74">
        <v>0.5</v>
      </c>
      <c r="G53" s="74">
        <v>1</v>
      </c>
      <c r="H53" s="125">
        <f t="shared" si="2"/>
        <v>0.3</v>
      </c>
      <c r="I53" s="477"/>
      <c r="J53" s="357"/>
      <c r="K53" s="529"/>
      <c r="L53" s="529"/>
      <c r="M53" s="530"/>
    </row>
    <row r="54" spans="2:25" x14ac:dyDescent="0.35">
      <c r="B54" s="50" t="s">
        <v>209</v>
      </c>
      <c r="C54" s="80">
        <v>9.9</v>
      </c>
      <c r="D54" s="129">
        <v>0.75</v>
      </c>
      <c r="E54" s="75">
        <v>0.5</v>
      </c>
      <c r="F54" s="129">
        <v>0.75</v>
      </c>
      <c r="G54" s="75">
        <v>1</v>
      </c>
      <c r="H54" s="126">
        <f t="shared" si="2"/>
        <v>7.4250000000000007</v>
      </c>
      <c r="I54" s="686" t="s">
        <v>896</v>
      </c>
      <c r="J54" s="531"/>
      <c r="K54" s="517"/>
      <c r="L54" s="517"/>
      <c r="M54" s="518"/>
    </row>
    <row r="55" spans="2:25" x14ac:dyDescent="0.35">
      <c r="B55" s="37" t="s">
        <v>204</v>
      </c>
      <c r="C55" s="71">
        <v>18.2</v>
      </c>
      <c r="D55" s="128">
        <f t="shared" ref="D55:G57" si="3">D34</f>
        <v>0.18451250725619014</v>
      </c>
      <c r="E55" s="128">
        <f t="shared" si="3"/>
        <v>1.2857878981909876E-2</v>
      </c>
      <c r="F55" s="128">
        <f t="shared" si="3"/>
        <v>0.25781094919880576</v>
      </c>
      <c r="G55" s="128">
        <f t="shared" si="3"/>
        <v>1</v>
      </c>
      <c r="H55" s="125">
        <f t="shared" si="2"/>
        <v>6.6210750762379211</v>
      </c>
      <c r="I55" s="477" t="s">
        <v>897</v>
      </c>
      <c r="J55" s="357"/>
      <c r="K55" s="529"/>
      <c r="L55" s="529"/>
      <c r="M55" s="530"/>
    </row>
    <row r="56" spans="2:25" x14ac:dyDescent="0.35">
      <c r="B56" s="37" t="s">
        <v>208</v>
      </c>
      <c r="C56" s="71">
        <v>15</v>
      </c>
      <c r="D56" s="128">
        <f t="shared" si="3"/>
        <v>4.2512545099175791E-2</v>
      </c>
      <c r="E56" s="128">
        <f t="shared" si="3"/>
        <v>0</v>
      </c>
      <c r="F56" s="128">
        <f t="shared" si="3"/>
        <v>0.14200917953012254</v>
      </c>
      <c r="G56" s="128">
        <f t="shared" si="3"/>
        <v>1</v>
      </c>
      <c r="H56" s="125">
        <f t="shared" si="2"/>
        <v>4.4419564673598684</v>
      </c>
      <c r="I56" s="512"/>
      <c r="J56" s="513"/>
      <c r="K56" s="513"/>
      <c r="L56" s="513"/>
      <c r="M56" s="514"/>
    </row>
    <row r="57" spans="2:25" x14ac:dyDescent="0.35">
      <c r="B57" s="50" t="s">
        <v>209</v>
      </c>
      <c r="C57" s="80">
        <v>21.8</v>
      </c>
      <c r="D57" s="129">
        <f t="shared" si="3"/>
        <v>0.33326504028450177</v>
      </c>
      <c r="E57" s="129">
        <f t="shared" si="3"/>
        <v>6.8587080338675985E-2</v>
      </c>
      <c r="F57" s="129">
        <f t="shared" si="3"/>
        <v>0.41786293877014102</v>
      </c>
      <c r="G57" s="129">
        <f t="shared" si="3"/>
        <v>1</v>
      </c>
      <c r="H57" s="126">
        <f t="shared" si="2"/>
        <v>9.9174470736935874</v>
      </c>
      <c r="I57" s="523"/>
      <c r="J57" s="524"/>
      <c r="K57" s="524"/>
      <c r="L57" s="524"/>
      <c r="M57" s="525"/>
    </row>
    <row r="58" spans="2:25" x14ac:dyDescent="0.35">
      <c r="B58" s="114"/>
      <c r="C58" s="115"/>
      <c r="D58" s="9"/>
      <c r="E58" s="9"/>
      <c r="F58" s="9"/>
      <c r="G58" s="9"/>
      <c r="H58" s="9"/>
      <c r="I58" s="9"/>
      <c r="J58" s="9"/>
      <c r="K58" s="9"/>
      <c r="L58" s="9"/>
      <c r="M58" s="9"/>
      <c r="N58" s="9"/>
      <c r="O58" s="9"/>
      <c r="P58" s="9"/>
      <c r="Q58" s="9"/>
      <c r="R58" s="9"/>
    </row>
    <row r="59" spans="2:25" x14ac:dyDescent="0.35">
      <c r="B59" s="114"/>
      <c r="C59" s="115"/>
      <c r="D59" s="9"/>
      <c r="E59" s="9"/>
      <c r="F59" s="9"/>
      <c r="G59" s="9"/>
      <c r="H59" s="9"/>
      <c r="I59" s="9"/>
      <c r="J59" s="9"/>
      <c r="K59" s="9"/>
      <c r="L59" s="9"/>
      <c r="M59" s="9"/>
      <c r="N59" s="9"/>
      <c r="O59" s="9"/>
      <c r="P59" s="9"/>
      <c r="Q59" s="9"/>
      <c r="R59" s="9"/>
    </row>
    <row r="60" spans="2:25" x14ac:dyDescent="0.35">
      <c r="B60" s="532" t="s">
        <v>268</v>
      </c>
      <c r="C60" s="533"/>
      <c r="D60" s="534"/>
      <c r="E60" s="534"/>
      <c r="F60" s="534"/>
      <c r="G60" s="534"/>
    </row>
    <row r="61" spans="2:25" x14ac:dyDescent="0.35">
      <c r="B61" s="9"/>
      <c r="C61" s="356"/>
      <c r="D61" s="535" t="s">
        <v>200</v>
      </c>
      <c r="E61" s="535" t="s">
        <v>201</v>
      </c>
      <c r="F61" s="535" t="s">
        <v>202</v>
      </c>
      <c r="G61" s="535" t="s">
        <v>199</v>
      </c>
      <c r="H61" s="9"/>
      <c r="L61" s="9"/>
      <c r="M61" s="9"/>
      <c r="N61" s="9"/>
      <c r="O61" s="9"/>
      <c r="P61" s="9"/>
      <c r="Q61" s="9"/>
      <c r="R61" s="9"/>
      <c r="S61" s="9"/>
      <c r="T61" s="9"/>
      <c r="U61" s="9"/>
      <c r="V61" s="9"/>
      <c r="W61" s="9"/>
      <c r="X61" s="9"/>
      <c r="Y61" s="9"/>
    </row>
    <row r="62" spans="2:25" x14ac:dyDescent="0.35">
      <c r="B62" s="9"/>
      <c r="C62" s="3" t="s">
        <v>542</v>
      </c>
      <c r="D62" s="536">
        <f>MAX(C70:C111)</f>
        <v>0.33326504028450177</v>
      </c>
      <c r="E62" s="536">
        <f>MAX(D70:D111)</f>
        <v>6.8587080338675985E-2</v>
      </c>
      <c r="F62" s="536">
        <f>MAX(E70:E111)</f>
        <v>0.41786293877014102</v>
      </c>
      <c r="G62" s="536">
        <v>1</v>
      </c>
      <c r="H62" s="9"/>
      <c r="L62" s="9"/>
      <c r="M62" s="9"/>
      <c r="N62" s="9"/>
      <c r="O62" s="9"/>
      <c r="P62" s="9"/>
      <c r="Q62" s="9"/>
      <c r="R62" s="9"/>
      <c r="S62" s="9"/>
      <c r="T62" s="9"/>
      <c r="U62" s="9"/>
      <c r="V62" s="9"/>
      <c r="W62" s="9"/>
      <c r="X62" s="9"/>
      <c r="Y62" s="9"/>
    </row>
    <row r="63" spans="2:25" x14ac:dyDescent="0.35">
      <c r="B63" s="9"/>
      <c r="C63" s="3" t="s">
        <v>541</v>
      </c>
      <c r="D63" s="536">
        <f>MIN(C$70:C$111)</f>
        <v>4.2512545099175791E-2</v>
      </c>
      <c r="E63" s="536">
        <f>MIN(D70:D111)</f>
        <v>0</v>
      </c>
      <c r="F63" s="536">
        <f>MIN(E70:E111)</f>
        <v>0.14200917953012254</v>
      </c>
      <c r="G63" s="536">
        <v>1</v>
      </c>
      <c r="H63" s="9"/>
      <c r="L63" s="9"/>
      <c r="M63" s="9"/>
      <c r="N63" s="9"/>
      <c r="O63" s="9"/>
      <c r="P63" s="9"/>
      <c r="Q63" s="9"/>
      <c r="R63" s="9"/>
      <c r="S63" s="9"/>
      <c r="T63" s="9"/>
      <c r="U63" s="9"/>
      <c r="V63" s="9"/>
      <c r="W63" s="9"/>
      <c r="X63" s="9"/>
      <c r="Y63" s="9"/>
    </row>
    <row r="64" spans="2:25" x14ac:dyDescent="0.35">
      <c r="B64" s="9"/>
      <c r="C64" s="3" t="s">
        <v>540</v>
      </c>
      <c r="D64" s="536">
        <f>AVERAGE(C$70:C$111)</f>
        <v>0.18451250725619014</v>
      </c>
      <c r="E64" s="536">
        <f>AVERAGE(D$70:D$111)</f>
        <v>1.2857878981909876E-2</v>
      </c>
      <c r="F64" s="536">
        <f>AVERAGE(E$70:E$111)</f>
        <v>0.25781094919880576</v>
      </c>
      <c r="G64" s="536">
        <f>AVERAGE(F$70:F$111)</f>
        <v>1</v>
      </c>
      <c r="H64" s="9"/>
    </row>
    <row r="65" spans="1:23" x14ac:dyDescent="0.35">
      <c r="B65" s="9"/>
      <c r="C65" s="9"/>
      <c r="D65" s="300"/>
      <c r="E65" s="300"/>
      <c r="F65" s="300"/>
      <c r="G65" s="300"/>
      <c r="H65" s="300"/>
      <c r="I65" s="293"/>
      <c r="J65" s="293"/>
      <c r="K65" s="293"/>
    </row>
    <row r="66" spans="1:23" x14ac:dyDescent="0.35">
      <c r="A66" s="9"/>
      <c r="B66" s="2" t="s">
        <v>898</v>
      </c>
      <c r="C66" s="9"/>
      <c r="D66" s="9"/>
      <c r="E66" s="9"/>
      <c r="F66" s="9"/>
      <c r="G66" s="9"/>
      <c r="H66" s="9"/>
      <c r="I66" s="9"/>
      <c r="J66" s="9"/>
      <c r="K66" s="9"/>
      <c r="L66" s="9"/>
      <c r="M66" s="9"/>
      <c r="N66" s="9"/>
      <c r="O66" s="9"/>
      <c r="P66" s="9"/>
      <c r="Q66" s="9"/>
      <c r="R66" s="9"/>
      <c r="S66" s="9"/>
      <c r="T66" s="9"/>
      <c r="U66" s="9"/>
      <c r="V66" s="9"/>
      <c r="W66" s="9"/>
    </row>
    <row r="67" spans="1:23" x14ac:dyDescent="0.35">
      <c r="A67" s="9"/>
      <c r="B67" s="298"/>
      <c r="C67" s="9"/>
      <c r="D67" s="9"/>
      <c r="E67" s="9"/>
      <c r="F67" s="9"/>
      <c r="G67" s="9"/>
      <c r="H67" s="9"/>
      <c r="I67" s="9"/>
      <c r="J67" s="9"/>
      <c r="K67" s="9"/>
      <c r="L67" s="9"/>
      <c r="M67" s="9"/>
      <c r="N67" s="9"/>
      <c r="O67" s="9"/>
      <c r="P67" s="9"/>
      <c r="Q67" s="9"/>
      <c r="R67" s="9"/>
      <c r="S67" s="9"/>
      <c r="T67" s="9"/>
      <c r="U67" s="9"/>
      <c r="V67" s="9"/>
      <c r="W67" s="9"/>
    </row>
    <row r="68" spans="1:23" x14ac:dyDescent="0.35">
      <c r="A68" s="299"/>
      <c r="B68" s="207" t="s">
        <v>538</v>
      </c>
      <c r="C68" s="127" t="s">
        <v>200</v>
      </c>
      <c r="D68" s="127" t="s">
        <v>201</v>
      </c>
      <c r="E68" s="127" t="s">
        <v>202</v>
      </c>
      <c r="F68" s="127" t="s">
        <v>199</v>
      </c>
      <c r="G68" s="304" t="s">
        <v>550</v>
      </c>
      <c r="H68" s="304" t="s">
        <v>551</v>
      </c>
      <c r="I68" s="304" t="s">
        <v>552</v>
      </c>
      <c r="J68" s="304" t="s">
        <v>553</v>
      </c>
      <c r="K68" s="304" t="s">
        <v>539</v>
      </c>
      <c r="L68" s="304" t="s">
        <v>554</v>
      </c>
      <c r="M68" s="304" t="s">
        <v>555</v>
      </c>
      <c r="N68" s="304" t="s">
        <v>556</v>
      </c>
      <c r="O68" s="304" t="s">
        <v>557</v>
      </c>
      <c r="P68" s="304" t="s">
        <v>558</v>
      </c>
      <c r="Q68" s="304" t="s">
        <v>559</v>
      </c>
      <c r="R68" s="304" t="s">
        <v>560</v>
      </c>
    </row>
    <row r="69" spans="1:23" x14ac:dyDescent="0.35">
      <c r="A69" s="299"/>
      <c r="C69" s="9"/>
      <c r="D69" s="9"/>
      <c r="E69" s="9"/>
      <c r="F69" s="9"/>
      <c r="G69" s="302"/>
      <c r="H69" s="302"/>
      <c r="I69" s="302"/>
      <c r="J69" s="302"/>
      <c r="K69" s="302"/>
      <c r="L69" s="302"/>
      <c r="M69" s="302"/>
      <c r="N69" s="302"/>
      <c r="O69" s="302"/>
      <c r="P69" s="302"/>
      <c r="Q69" s="302"/>
      <c r="R69" s="302"/>
    </row>
    <row r="70" spans="1:23" x14ac:dyDescent="0.35">
      <c r="A70" s="151">
        <v>2014</v>
      </c>
      <c r="B70" s="301" t="s">
        <v>537</v>
      </c>
      <c r="C70" s="305">
        <f t="shared" ref="C70:C111" si="4">(O70+P70+Q70)/($L70+$M70+$N70)</f>
        <v>0.19109455741784578</v>
      </c>
      <c r="D70" s="305">
        <f t="shared" ref="D70:D111" si="5">(G70+H70+R70)/($L70+$M70+$N70)</f>
        <v>3.8506817603589593E-3</v>
      </c>
      <c r="E70" s="305">
        <f t="shared" ref="E70:E111" si="6">(I70+J70+K70)/($L70+$M70+$N70)</f>
        <v>0.22552982998691495</v>
      </c>
      <c r="F70" s="305">
        <v>1</v>
      </c>
      <c r="G70" s="303">
        <v>2.7215678371545356E-3</v>
      </c>
      <c r="H70" s="303">
        <v>2.7215678371545356E-3</v>
      </c>
      <c r="I70" s="303">
        <v>3.265766807192437E-2</v>
      </c>
      <c r="J70" s="303">
        <v>0.10716961975591502</v>
      </c>
      <c r="K70" s="303">
        <v>0.49776190652974467</v>
      </c>
      <c r="L70" s="303">
        <v>0.92916700220712822</v>
      </c>
      <c r="M70" s="303">
        <v>1</v>
      </c>
      <c r="N70" s="303">
        <v>0.89790556018772771</v>
      </c>
      <c r="O70" s="303">
        <v>0.40424210733802862</v>
      </c>
      <c r="P70" s="303">
        <v>0.11830628291032265</v>
      </c>
      <c r="Q70" s="303">
        <v>1.7689789850628957E-2</v>
      </c>
      <c r="R70" s="303">
        <v>5.4430210769160674E-3</v>
      </c>
    </row>
    <row r="71" spans="1:23" x14ac:dyDescent="0.35">
      <c r="A71" s="151">
        <v>2014</v>
      </c>
      <c r="B71" s="301" t="s">
        <v>536</v>
      </c>
      <c r="C71" s="305">
        <f t="shared" si="4"/>
        <v>0.13155247836170456</v>
      </c>
      <c r="D71" s="305">
        <f t="shared" si="5"/>
        <v>0</v>
      </c>
      <c r="E71" s="305">
        <f t="shared" si="6"/>
        <v>0.20416810688741455</v>
      </c>
      <c r="F71" s="305">
        <v>1</v>
      </c>
      <c r="G71" s="303">
        <v>0</v>
      </c>
      <c r="H71" s="303">
        <v>0</v>
      </c>
      <c r="I71" s="303">
        <v>0</v>
      </c>
      <c r="J71" s="303">
        <v>8.0861222410555447E-2</v>
      </c>
      <c r="K71" s="303">
        <v>0.49590294517521422</v>
      </c>
      <c r="L71" s="303">
        <v>0.92576288362775372</v>
      </c>
      <c r="M71" s="303">
        <v>1</v>
      </c>
      <c r="N71" s="303">
        <v>0.89918454023124084</v>
      </c>
      <c r="O71" s="303">
        <v>0.30423945232376964</v>
      </c>
      <c r="P71" s="303">
        <v>6.2397619185543672E-2</v>
      </c>
      <c r="Q71" s="303">
        <v>4.9917633408501872E-3</v>
      </c>
      <c r="R71" s="303">
        <v>0</v>
      </c>
    </row>
    <row r="72" spans="1:23" x14ac:dyDescent="0.35">
      <c r="A72" s="151">
        <v>2014</v>
      </c>
      <c r="B72" s="301" t="s">
        <v>535</v>
      </c>
      <c r="C72" s="305">
        <f t="shared" si="4"/>
        <v>0.14303044613779231</v>
      </c>
      <c r="D72" s="305">
        <f t="shared" si="5"/>
        <v>0</v>
      </c>
      <c r="E72" s="305">
        <f t="shared" si="6"/>
        <v>0.20794997768693765</v>
      </c>
      <c r="F72" s="305">
        <v>1</v>
      </c>
      <c r="G72" s="303">
        <v>0</v>
      </c>
      <c r="H72" s="303">
        <v>0</v>
      </c>
      <c r="I72" s="303">
        <v>0</v>
      </c>
      <c r="J72" s="303">
        <v>5.3615587390517687E-2</v>
      </c>
      <c r="K72" s="303">
        <v>0.51865301606339931</v>
      </c>
      <c r="L72" s="303">
        <v>0.88339456178499454</v>
      </c>
      <c r="M72" s="303">
        <v>1</v>
      </c>
      <c r="N72" s="303">
        <v>0.86855862339615431</v>
      </c>
      <c r="O72" s="303">
        <v>0.32967990534367286</v>
      </c>
      <c r="P72" s="303">
        <v>5.8084213313230819E-2</v>
      </c>
      <c r="Q72" s="303">
        <v>5.848973169874659E-3</v>
      </c>
      <c r="R72" s="303">
        <v>0</v>
      </c>
    </row>
    <row r="73" spans="1:23" x14ac:dyDescent="0.35">
      <c r="A73" s="151">
        <v>2014</v>
      </c>
      <c r="B73" s="301" t="s">
        <v>534</v>
      </c>
      <c r="C73" s="305">
        <f t="shared" si="4"/>
        <v>0.13843940901989507</v>
      </c>
      <c r="D73" s="305">
        <f t="shared" si="5"/>
        <v>8.024446724208418E-4</v>
      </c>
      <c r="E73" s="305">
        <f t="shared" si="6"/>
        <v>0.20350716629219484</v>
      </c>
      <c r="F73" s="305">
        <v>1</v>
      </c>
      <c r="G73" s="303">
        <v>0</v>
      </c>
      <c r="H73" s="303">
        <v>0</v>
      </c>
      <c r="I73" s="303">
        <v>0</v>
      </c>
      <c r="J73" s="303">
        <v>8.1099290525246753E-2</v>
      </c>
      <c r="K73" s="303">
        <v>0.48319389713471855</v>
      </c>
      <c r="L73" s="303">
        <v>0.86093658568372544</v>
      </c>
      <c r="M73" s="303">
        <v>1</v>
      </c>
      <c r="N73" s="303">
        <v>0.91190526525018811</v>
      </c>
      <c r="O73" s="303">
        <v>0.29859119644204507</v>
      </c>
      <c r="P73" s="303">
        <v>7.3863166565750898E-2</v>
      </c>
      <c r="Q73" s="303">
        <v>1.141622414112701E-2</v>
      </c>
      <c r="R73" s="303">
        <v>2.2250521707474651E-3</v>
      </c>
    </row>
    <row r="74" spans="1:23" x14ac:dyDescent="0.35">
      <c r="A74" s="151">
        <v>2014</v>
      </c>
      <c r="B74" s="151" t="s">
        <v>533</v>
      </c>
      <c r="C74" s="305">
        <f t="shared" si="4"/>
        <v>0.23735845604126901</v>
      </c>
      <c r="D74" s="305">
        <f t="shared" si="5"/>
        <v>1.1225506170842826E-2</v>
      </c>
      <c r="E74" s="305">
        <f t="shared" si="6"/>
        <v>0.3304625149568256</v>
      </c>
      <c r="F74" s="305">
        <v>1</v>
      </c>
      <c r="G74" s="303">
        <v>7.159521428843213E-3</v>
      </c>
      <c r="H74" s="303">
        <v>1.2844346985901388E-2</v>
      </c>
      <c r="I74" s="303">
        <v>3.9058348433413763E-2</v>
      </c>
      <c r="J74" s="303">
        <v>0.14171206686786991</v>
      </c>
      <c r="K74" s="303">
        <v>0.77695452393899633</v>
      </c>
      <c r="L74" s="303">
        <v>0.98673757324745504</v>
      </c>
      <c r="M74" s="303">
        <v>1</v>
      </c>
      <c r="N74" s="303">
        <v>0.91139730103747019</v>
      </c>
      <c r="O74" s="303">
        <v>0.44802915452300124</v>
      </c>
      <c r="P74" s="303">
        <v>0.19371545311114152</v>
      </c>
      <c r="Q74" s="303">
        <v>4.6152211525484356E-2</v>
      </c>
      <c r="R74" s="303">
        <v>1.2529162500475623E-2</v>
      </c>
    </row>
    <row r="75" spans="1:23" x14ac:dyDescent="0.35">
      <c r="A75" s="151">
        <v>2011</v>
      </c>
      <c r="B75" s="151" t="s">
        <v>532</v>
      </c>
      <c r="C75" s="305">
        <f t="shared" si="4"/>
        <v>0.17648531740585235</v>
      </c>
      <c r="D75" s="305">
        <f t="shared" si="5"/>
        <v>3.1927720637928952E-2</v>
      </c>
      <c r="E75" s="305">
        <f t="shared" si="6"/>
        <v>0.30237856038327515</v>
      </c>
      <c r="F75" s="305">
        <v>1</v>
      </c>
      <c r="G75" s="303">
        <v>2.3711159935686371E-2</v>
      </c>
      <c r="H75" s="303">
        <v>3.2594480146447426E-2</v>
      </c>
      <c r="I75" s="303">
        <v>6.883788091079697E-2</v>
      </c>
      <c r="J75" s="303">
        <v>0.16727168470850223</v>
      </c>
      <c r="K75" s="303">
        <v>0.63267435968411501</v>
      </c>
      <c r="L75" s="303">
        <v>0.93888159760601375</v>
      </c>
      <c r="M75" s="303">
        <v>1</v>
      </c>
      <c r="N75" s="303">
        <v>0.93428482068171448</v>
      </c>
      <c r="O75" s="303">
        <v>0.29542364000775928</v>
      </c>
      <c r="P75" s="303">
        <v>0.14507112126173538</v>
      </c>
      <c r="Q75" s="303">
        <v>6.6576926021851057E-2</v>
      </c>
      <c r="R75" s="303">
        <v>3.5428014667235719E-2</v>
      </c>
    </row>
    <row r="76" spans="1:23" x14ac:dyDescent="0.35">
      <c r="A76" s="151">
        <v>2011</v>
      </c>
      <c r="B76" s="151" t="s">
        <v>531</v>
      </c>
      <c r="C76" s="305">
        <f t="shared" si="4"/>
        <v>0.23840647928098269</v>
      </c>
      <c r="D76" s="305">
        <f t="shared" si="5"/>
        <v>3.3387776949713559E-2</v>
      </c>
      <c r="E76" s="305">
        <f t="shared" si="6"/>
        <v>0.37272573494120403</v>
      </c>
      <c r="F76" s="305">
        <v>1</v>
      </c>
      <c r="G76" s="303">
        <v>3.1914369331567313E-2</v>
      </c>
      <c r="H76" s="303">
        <v>2.8494039697159752E-2</v>
      </c>
      <c r="I76" s="303">
        <v>9.1609834378441571E-2</v>
      </c>
      <c r="J76" s="303">
        <v>0.24652897285190062</v>
      </c>
      <c r="K76" s="303">
        <v>0.7090172935657858</v>
      </c>
      <c r="L76" s="303">
        <v>0.92378292221199421</v>
      </c>
      <c r="M76" s="303">
        <v>1</v>
      </c>
      <c r="N76" s="303">
        <v>0.88567186620317295</v>
      </c>
      <c r="O76" s="303">
        <v>0.37171385908817334</v>
      </c>
      <c r="P76" s="303">
        <v>0.20580260815015142</v>
      </c>
      <c r="Q76" s="303">
        <v>9.2275757566833413E-2</v>
      </c>
      <c r="R76" s="303">
        <v>3.3393040797183221E-2</v>
      </c>
    </row>
    <row r="77" spans="1:23" x14ac:dyDescent="0.35">
      <c r="A77" s="151">
        <v>2010</v>
      </c>
      <c r="B77" s="151" t="s">
        <v>530</v>
      </c>
      <c r="C77" s="305">
        <f t="shared" si="4"/>
        <v>0.19922542519041911</v>
      </c>
      <c r="D77" s="305">
        <f t="shared" si="5"/>
        <v>5.5666039139931225E-8</v>
      </c>
      <c r="E77" s="305">
        <f t="shared" si="6"/>
        <v>0.23389352113766362</v>
      </c>
      <c r="F77" s="305">
        <v>1</v>
      </c>
      <c r="G77" s="303">
        <v>0</v>
      </c>
      <c r="H77" s="303">
        <v>0</v>
      </c>
      <c r="I77" s="303">
        <v>3.8197334247923538E-7</v>
      </c>
      <c r="J77" s="303">
        <v>6.8308923662127069E-2</v>
      </c>
      <c r="K77" s="303">
        <v>0.61952548889652814</v>
      </c>
      <c r="L77" s="303">
        <v>1.0279757928039879</v>
      </c>
      <c r="M77" s="303">
        <v>1</v>
      </c>
      <c r="N77" s="303">
        <v>0.91282731788652216</v>
      </c>
      <c r="O77" s="303">
        <v>0.46771194539884758</v>
      </c>
      <c r="P77" s="303">
        <v>0.10083478663063757</v>
      </c>
      <c r="Q77" s="303">
        <v>1.7336018099138841E-2</v>
      </c>
      <c r="R77" s="303">
        <v>1.6370286106252942E-7</v>
      </c>
    </row>
    <row r="78" spans="1:23" x14ac:dyDescent="0.35">
      <c r="A78" s="151">
        <v>2012</v>
      </c>
      <c r="B78" s="151" t="s">
        <v>529</v>
      </c>
      <c r="C78" s="305">
        <f t="shared" si="4"/>
        <v>0.14987972214769138</v>
      </c>
      <c r="D78" s="305">
        <f t="shared" si="5"/>
        <v>1.0018999136820653E-2</v>
      </c>
      <c r="E78" s="305">
        <f t="shared" si="6"/>
        <v>0.25297974324001854</v>
      </c>
      <c r="F78" s="305">
        <v>1</v>
      </c>
      <c r="G78" s="303">
        <v>7.1835187236070049E-3</v>
      </c>
      <c r="H78" s="303">
        <v>7.1835187236070049E-3</v>
      </c>
      <c r="I78" s="303">
        <v>2.4090531373683197E-2</v>
      </c>
      <c r="J78" s="303">
        <v>8.2233330227201751E-2</v>
      </c>
      <c r="K78" s="303">
        <v>0.6183286199521657</v>
      </c>
      <c r="L78" s="303">
        <v>0.96401002876794462</v>
      </c>
      <c r="M78" s="303">
        <v>1</v>
      </c>
      <c r="N78" s="303">
        <v>0.90045837598304401</v>
      </c>
      <c r="O78" s="303">
        <v>0.31238838795011414</v>
      </c>
      <c r="P78" s="303">
        <v>8.7593156608149286E-2</v>
      </c>
      <c r="Q78" s="303">
        <v>2.9344184046655574E-2</v>
      </c>
      <c r="R78" s="303">
        <v>1.4332069027436181E-2</v>
      </c>
    </row>
    <row r="79" spans="1:23" x14ac:dyDescent="0.35">
      <c r="A79" s="151">
        <v>2012</v>
      </c>
      <c r="B79" s="151" t="s">
        <v>528</v>
      </c>
      <c r="C79" s="305">
        <f t="shared" si="4"/>
        <v>0.31860313046326538</v>
      </c>
      <c r="D79" s="305">
        <f t="shared" si="5"/>
        <v>6.8587080338675985E-2</v>
      </c>
      <c r="E79" s="305">
        <f t="shared" si="6"/>
        <v>0.41786293877014102</v>
      </c>
      <c r="F79" s="305">
        <v>1</v>
      </c>
      <c r="G79" s="303">
        <v>6.7165117122344867E-2</v>
      </c>
      <c r="H79" s="303">
        <v>6.1209106855816271E-2</v>
      </c>
      <c r="I79" s="303">
        <v>0.13626919062491685</v>
      </c>
      <c r="J79" s="303">
        <v>0.27418328679588988</v>
      </c>
      <c r="K79" s="303">
        <v>0.78926616285691009</v>
      </c>
      <c r="L79" s="303">
        <v>0.96254260457036944</v>
      </c>
      <c r="M79" s="303">
        <v>1</v>
      </c>
      <c r="N79" s="303">
        <v>0.90853910420414541</v>
      </c>
      <c r="O79" s="303">
        <v>0.40858487343421246</v>
      </c>
      <c r="P79" s="303">
        <v>0.31809099649718869</v>
      </c>
      <c r="Q79" s="303">
        <v>0.18805975029998054</v>
      </c>
      <c r="R79" s="303">
        <v>6.8544887840459617E-2</v>
      </c>
    </row>
    <row r="80" spans="1:23" x14ac:dyDescent="0.35">
      <c r="A80" s="151">
        <v>2010</v>
      </c>
      <c r="B80" s="151" t="s">
        <v>527</v>
      </c>
      <c r="C80" s="305">
        <f t="shared" si="4"/>
        <v>0.20607183802335446</v>
      </c>
      <c r="D80" s="305">
        <f t="shared" si="5"/>
        <v>5.9871480656508869E-3</v>
      </c>
      <c r="E80" s="305">
        <f t="shared" si="6"/>
        <v>0.25822373028196444</v>
      </c>
      <c r="F80" s="305">
        <v>1</v>
      </c>
      <c r="G80" s="303">
        <v>3.4761303243148532E-3</v>
      </c>
      <c r="H80" s="303">
        <v>4.0606348769644017E-3</v>
      </c>
      <c r="I80" s="303">
        <v>2.1011266903801298E-2</v>
      </c>
      <c r="J80" s="303">
        <v>0.11764576626605226</v>
      </c>
      <c r="K80" s="303">
        <v>0.61362991879921236</v>
      </c>
      <c r="L80" s="303">
        <v>0.97368534071652157</v>
      </c>
      <c r="M80" s="303">
        <v>1</v>
      </c>
      <c r="N80" s="303">
        <v>0.93962921464062876</v>
      </c>
      <c r="O80" s="303">
        <v>0.41505814535191127</v>
      </c>
      <c r="P80" s="303">
        <v>0.13992428155723211</v>
      </c>
      <c r="Q80" s="303">
        <v>4.5369658253496245E-2</v>
      </c>
      <c r="R80" s="303">
        <v>9.9056804034598819E-3</v>
      </c>
    </row>
    <row r="81" spans="1:18" x14ac:dyDescent="0.35">
      <c r="A81" s="151">
        <v>2010</v>
      </c>
      <c r="B81" s="151" t="s">
        <v>526</v>
      </c>
      <c r="C81" s="305">
        <f t="shared" si="4"/>
        <v>0.33326504028450177</v>
      </c>
      <c r="D81" s="305">
        <f t="shared" si="5"/>
        <v>2.171214955983717E-2</v>
      </c>
      <c r="E81" s="305">
        <f t="shared" si="6"/>
        <v>0.39789792060543011</v>
      </c>
      <c r="F81" s="305">
        <v>1</v>
      </c>
      <c r="G81" s="303">
        <v>1.7528414518754906E-2</v>
      </c>
      <c r="H81" s="303">
        <v>1.8520666811358555E-2</v>
      </c>
      <c r="I81" s="303">
        <v>7.9995606721016702E-2</v>
      </c>
      <c r="J81" s="303">
        <v>0.29472805050031425</v>
      </c>
      <c r="K81" s="303">
        <v>0.80326828878801115</v>
      </c>
      <c r="L81" s="303">
        <v>0.99482179500888268</v>
      </c>
      <c r="M81" s="303">
        <v>1</v>
      </c>
      <c r="N81" s="303">
        <v>0.96571628525286657</v>
      </c>
      <c r="O81" s="303">
        <v>0.53019400116655291</v>
      </c>
      <c r="P81" s="303">
        <v>0.33167647395775046</v>
      </c>
      <c r="Q81" s="303">
        <v>0.12477336745793007</v>
      </c>
      <c r="R81" s="303">
        <v>2.8230564246122854E-2</v>
      </c>
    </row>
    <row r="82" spans="1:18" x14ac:dyDescent="0.35">
      <c r="A82" s="151">
        <v>2010</v>
      </c>
      <c r="B82" s="151" t="s">
        <v>525</v>
      </c>
      <c r="C82" s="305">
        <f t="shared" si="4"/>
        <v>0.14834311800388883</v>
      </c>
      <c r="D82" s="305">
        <f t="shared" si="5"/>
        <v>1.2353974121575175E-2</v>
      </c>
      <c r="E82" s="305">
        <f t="shared" si="6"/>
        <v>0.22339036778639945</v>
      </c>
      <c r="F82" s="305">
        <v>1</v>
      </c>
      <c r="G82" s="303">
        <v>1.1610859854586198E-2</v>
      </c>
      <c r="H82" s="303">
        <v>1.1610777464988967E-2</v>
      </c>
      <c r="I82" s="303">
        <v>1.9055858334175741E-2</v>
      </c>
      <c r="J82" s="303">
        <v>0.11146877309995357</v>
      </c>
      <c r="K82" s="303">
        <v>0.4993314677479907</v>
      </c>
      <c r="L82" s="303">
        <v>0.95162750684543373</v>
      </c>
      <c r="M82" s="303">
        <v>1</v>
      </c>
      <c r="N82" s="303">
        <v>0.8679036368803934</v>
      </c>
      <c r="O82" s="303">
        <v>0.31709896820010364</v>
      </c>
      <c r="P82" s="303">
        <v>8.1252625826127384E-2</v>
      </c>
      <c r="Q82" s="303">
        <v>1.9906447143129082E-2</v>
      </c>
      <c r="R82" s="303">
        <v>1.1610777464988967E-2</v>
      </c>
    </row>
    <row r="83" spans="1:18" x14ac:dyDescent="0.35">
      <c r="A83" s="151">
        <v>2010</v>
      </c>
      <c r="B83" s="151" t="s">
        <v>524</v>
      </c>
      <c r="C83" s="305">
        <f t="shared" si="4"/>
        <v>0.15842268970229345</v>
      </c>
      <c r="D83" s="305">
        <f t="shared" si="5"/>
        <v>1.7736522646182563E-2</v>
      </c>
      <c r="E83" s="305">
        <f t="shared" si="6"/>
        <v>0.20272107356197447</v>
      </c>
      <c r="F83" s="305">
        <v>1</v>
      </c>
      <c r="G83" s="303">
        <v>1.4910600172267805E-2</v>
      </c>
      <c r="H83" s="303">
        <v>1.4910600172267805E-2</v>
      </c>
      <c r="I83" s="303">
        <v>1.6358439851457053E-2</v>
      </c>
      <c r="J83" s="303">
        <v>8.8069025766037562E-2</v>
      </c>
      <c r="K83" s="303">
        <v>0.45348322211555309</v>
      </c>
      <c r="L83" s="303">
        <v>0.92256708157416067</v>
      </c>
      <c r="M83" s="303">
        <v>1</v>
      </c>
      <c r="N83" s="303">
        <v>0.82954288869238513</v>
      </c>
      <c r="O83" s="303">
        <v>0.32558977561973257</v>
      </c>
      <c r="P83" s="303">
        <v>9.0646641369030237E-2</v>
      </c>
      <c r="Q83" s="303">
        <v>1.9760246857362211E-2</v>
      </c>
      <c r="R83" s="303">
        <v>1.8991660467881796E-2</v>
      </c>
    </row>
    <row r="84" spans="1:18" x14ac:dyDescent="0.35">
      <c r="A84" s="151">
        <v>2010</v>
      </c>
      <c r="B84" s="151" t="s">
        <v>523</v>
      </c>
      <c r="C84" s="305">
        <f t="shared" si="4"/>
        <v>0.16015141628096122</v>
      </c>
      <c r="D84" s="305">
        <f t="shared" si="5"/>
        <v>6.8898580266984373E-3</v>
      </c>
      <c r="E84" s="305">
        <f t="shared" si="6"/>
        <v>0.18480946287306368</v>
      </c>
      <c r="F84" s="305">
        <v>1</v>
      </c>
      <c r="G84" s="303">
        <v>6.6189106070077396E-3</v>
      </c>
      <c r="H84" s="303">
        <v>6.6189106070077396E-3</v>
      </c>
      <c r="I84" s="303">
        <v>9.9283659105116103E-3</v>
      </c>
      <c r="J84" s="303">
        <v>5.0570322779053337E-2</v>
      </c>
      <c r="K84" s="303">
        <v>0.47212650155927799</v>
      </c>
      <c r="L84" s="303">
        <v>0.95826236628208561</v>
      </c>
      <c r="M84" s="303">
        <v>1</v>
      </c>
      <c r="N84" s="303">
        <v>0.92376099966793812</v>
      </c>
      <c r="O84" s="303">
        <v>0.343310430281281</v>
      </c>
      <c r="P84" s="303">
        <v>0.10335714466467082</v>
      </c>
      <c r="Q84" s="303">
        <v>1.4892548865767415E-2</v>
      </c>
      <c r="R84" s="303">
        <v>6.6189106070077396E-3</v>
      </c>
    </row>
    <row r="85" spans="1:18" x14ac:dyDescent="0.35">
      <c r="A85" s="151">
        <v>2012</v>
      </c>
      <c r="B85" s="151" t="s">
        <v>522</v>
      </c>
      <c r="C85" s="305">
        <f t="shared" si="4"/>
        <v>4.2512545099175791E-2</v>
      </c>
      <c r="D85" s="305">
        <f t="shared" si="5"/>
        <v>0</v>
      </c>
      <c r="E85" s="305">
        <f t="shared" si="6"/>
        <v>0.17576042134188866</v>
      </c>
      <c r="F85" s="305">
        <v>1</v>
      </c>
      <c r="G85" s="303">
        <v>0</v>
      </c>
      <c r="H85" s="303">
        <v>0</v>
      </c>
      <c r="I85" s="303">
        <v>1.2565698400748307E-6</v>
      </c>
      <c r="J85" s="303">
        <v>1.3860427486620731E-2</v>
      </c>
      <c r="K85" s="303">
        <v>0.47692486607649637</v>
      </c>
      <c r="L85" s="303">
        <v>1.0318329239846022</v>
      </c>
      <c r="M85" s="303">
        <v>1</v>
      </c>
      <c r="N85" s="303">
        <v>0.76052810010671257</v>
      </c>
      <c r="O85" s="303">
        <v>0.10286217591351401</v>
      </c>
      <c r="P85" s="303">
        <v>1.5846256084777681E-2</v>
      </c>
      <c r="Q85" s="303">
        <v>1.9419715710247381E-6</v>
      </c>
      <c r="R85" s="303">
        <v>0</v>
      </c>
    </row>
    <row r="86" spans="1:18" x14ac:dyDescent="0.35">
      <c r="A86" s="151">
        <v>2012</v>
      </c>
      <c r="B86" s="151" t="s">
        <v>521</v>
      </c>
      <c r="C86" s="305">
        <f t="shared" si="4"/>
        <v>0.17928598583585467</v>
      </c>
      <c r="D86" s="305">
        <f t="shared" si="5"/>
        <v>6.4936425751307278E-3</v>
      </c>
      <c r="E86" s="305">
        <f t="shared" si="6"/>
        <v>0.29830535548166731</v>
      </c>
      <c r="F86" s="305">
        <v>1</v>
      </c>
      <c r="G86" s="303">
        <v>7.0080353261540622E-3</v>
      </c>
      <c r="H86" s="303">
        <v>7.6451294467135226E-3</v>
      </c>
      <c r="I86" s="303">
        <v>3.9641866711261811E-2</v>
      </c>
      <c r="J86" s="303">
        <v>0.15620699684777148</v>
      </c>
      <c r="K86" s="303">
        <v>0.68216670943409685</v>
      </c>
      <c r="L86" s="303">
        <v>1.002683102828857</v>
      </c>
      <c r="M86" s="303">
        <v>1</v>
      </c>
      <c r="N86" s="303">
        <v>0.94066188531397132</v>
      </c>
      <c r="O86" s="303">
        <v>0.36139072681183404</v>
      </c>
      <c r="P86" s="303">
        <v>0.1389759048349864</v>
      </c>
      <c r="Q86" s="303">
        <v>2.7333876207388443E-2</v>
      </c>
      <c r="R86" s="303">
        <v>4.4598655554343326E-3</v>
      </c>
    </row>
    <row r="87" spans="1:18" x14ac:dyDescent="0.35">
      <c r="A87" s="151">
        <v>2013</v>
      </c>
      <c r="B87" s="151" t="s">
        <v>520</v>
      </c>
      <c r="C87" s="305">
        <f t="shared" si="4"/>
        <v>0.10627171266825262</v>
      </c>
      <c r="D87" s="305">
        <f t="shared" si="5"/>
        <v>3.800445757597029E-6</v>
      </c>
      <c r="E87" s="305">
        <f t="shared" si="6"/>
        <v>0.22135221136841066</v>
      </c>
      <c r="F87" s="305">
        <v>1</v>
      </c>
      <c r="G87" s="303">
        <v>0</v>
      </c>
      <c r="H87" s="303">
        <v>0</v>
      </c>
      <c r="I87" s="303">
        <v>5.767814080939864E-4</v>
      </c>
      <c r="J87" s="303">
        <v>9.18975068713756E-2</v>
      </c>
      <c r="K87" s="303">
        <v>0.51136364976148363</v>
      </c>
      <c r="L87" s="303">
        <v>0.99109439051468595</v>
      </c>
      <c r="M87" s="303">
        <v>1</v>
      </c>
      <c r="N87" s="303">
        <v>0.7368563912190782</v>
      </c>
      <c r="O87" s="303">
        <v>0.25304671550368402</v>
      </c>
      <c r="P87" s="303">
        <v>3.6285030384821115E-2</v>
      </c>
      <c r="Q87" s="303">
        <v>5.7225576104051861E-4</v>
      </c>
      <c r="R87" s="303">
        <v>1.0367428975373582E-5</v>
      </c>
    </row>
    <row r="88" spans="1:18" x14ac:dyDescent="0.35">
      <c r="A88" s="151">
        <v>2012</v>
      </c>
      <c r="B88" s="151" t="s">
        <v>519</v>
      </c>
      <c r="C88" s="305">
        <f t="shared" si="4"/>
        <v>9.2208786280200475E-2</v>
      </c>
      <c r="D88" s="305">
        <f t="shared" si="5"/>
        <v>1.7825657414302525E-3</v>
      </c>
      <c r="E88" s="305">
        <f t="shared" si="6"/>
        <v>0.14222385590110426</v>
      </c>
      <c r="F88" s="305">
        <v>1</v>
      </c>
      <c r="G88" s="303">
        <v>1.6273636321920677E-3</v>
      </c>
      <c r="H88" s="303">
        <v>1.6273636321920677E-3</v>
      </c>
      <c r="I88" s="303">
        <v>6.3368141582274265E-3</v>
      </c>
      <c r="J88" s="303">
        <v>2.9296118618266219E-2</v>
      </c>
      <c r="K88" s="303">
        <v>0.35388975131460254</v>
      </c>
      <c r="L88" s="303">
        <v>0.78418073368922125</v>
      </c>
      <c r="M88" s="303">
        <v>1</v>
      </c>
      <c r="N88" s="303">
        <v>0.95461917876675817</v>
      </c>
      <c r="O88" s="303">
        <v>0.21814283248929825</v>
      </c>
      <c r="P88" s="303">
        <v>2.9406305512138475E-2</v>
      </c>
      <c r="Q88" s="303">
        <v>4.9922777904484669E-3</v>
      </c>
      <c r="R88" s="303">
        <v>1.6273636321920677E-3</v>
      </c>
    </row>
    <row r="89" spans="1:18" x14ac:dyDescent="0.35">
      <c r="A89" s="151">
        <v>2012</v>
      </c>
      <c r="B89" s="151" t="s">
        <v>518</v>
      </c>
      <c r="C89" s="305">
        <f t="shared" si="4"/>
        <v>9.195972800932399E-2</v>
      </c>
      <c r="D89" s="305">
        <f t="shared" si="5"/>
        <v>1.7423770688195224E-3</v>
      </c>
      <c r="E89" s="305">
        <f t="shared" si="6"/>
        <v>0.14211359928613276</v>
      </c>
      <c r="F89" s="305">
        <v>1</v>
      </c>
      <c r="G89" s="303">
        <v>1.5918801139266393E-3</v>
      </c>
      <c r="H89" s="303">
        <v>1.5918801139266391E-3</v>
      </c>
      <c r="I89" s="303">
        <v>6.136904604102717E-3</v>
      </c>
      <c r="J89" s="303">
        <v>2.9085399871586589E-2</v>
      </c>
      <c r="K89" s="303">
        <v>0.35429351848346852</v>
      </c>
      <c r="L89" s="303">
        <v>0.78583924299780827</v>
      </c>
      <c r="M89" s="303">
        <v>1</v>
      </c>
      <c r="N89" s="303">
        <v>0.95503724535925039</v>
      </c>
      <c r="O89" s="303">
        <v>0.21781724002089353</v>
      </c>
      <c r="P89" s="303">
        <v>2.9271387942689669E-2</v>
      </c>
      <c r="Q89" s="303">
        <v>4.961628412883003E-3</v>
      </c>
      <c r="R89" s="303">
        <v>1.5918801139266393E-3</v>
      </c>
    </row>
    <row r="90" spans="1:18" x14ac:dyDescent="0.35">
      <c r="A90" s="151">
        <v>2012</v>
      </c>
      <c r="B90" s="151" t="s">
        <v>517</v>
      </c>
      <c r="C90" s="305">
        <f t="shared" si="4"/>
        <v>9.6106755698089547E-2</v>
      </c>
      <c r="D90" s="305">
        <f t="shared" si="5"/>
        <v>2.4115519470715549E-3</v>
      </c>
      <c r="E90" s="305">
        <f t="shared" si="6"/>
        <v>0.14394946377498158</v>
      </c>
      <c r="F90" s="305">
        <v>1</v>
      </c>
      <c r="G90" s="303">
        <v>2.1757865396821417E-3</v>
      </c>
      <c r="H90" s="303">
        <v>2.1757865396821413E-3</v>
      </c>
      <c r="I90" s="303">
        <v>9.4265579115951504E-3</v>
      </c>
      <c r="J90" s="303">
        <v>3.2552926098636657E-2</v>
      </c>
      <c r="K90" s="303">
        <v>0.34764924373465766</v>
      </c>
      <c r="L90" s="303">
        <v>0.75854729761586703</v>
      </c>
      <c r="M90" s="303">
        <v>1</v>
      </c>
      <c r="N90" s="303">
        <v>0.94815766346650254</v>
      </c>
      <c r="O90" s="303">
        <v>0.2231750947030868</v>
      </c>
      <c r="P90" s="303">
        <v>3.1491552109026828E-2</v>
      </c>
      <c r="Q90" s="303">
        <v>5.4659856294366075E-3</v>
      </c>
      <c r="R90" s="303">
        <v>2.1757865396821417E-3</v>
      </c>
    </row>
    <row r="91" spans="1:18" x14ac:dyDescent="0.35">
      <c r="A91" s="151">
        <v>2012</v>
      </c>
      <c r="B91" s="151" t="s">
        <v>516</v>
      </c>
      <c r="C91" s="305">
        <f t="shared" si="4"/>
        <v>0.11296097737899706</v>
      </c>
      <c r="D91" s="305">
        <f t="shared" si="5"/>
        <v>5.1311917922328793E-3</v>
      </c>
      <c r="E91" s="305">
        <f t="shared" si="6"/>
        <v>0.15141072745426357</v>
      </c>
      <c r="F91" s="305">
        <v>1</v>
      </c>
      <c r="G91" s="303">
        <v>4.406276876715313E-3</v>
      </c>
      <c r="H91" s="303">
        <v>4.4062768767153121E-3</v>
      </c>
      <c r="I91" s="303">
        <v>2.1992852082886746E-2</v>
      </c>
      <c r="J91" s="303">
        <v>4.5798685010840896E-2</v>
      </c>
      <c r="K91" s="303">
        <v>0.32226848070462105</v>
      </c>
      <c r="L91" s="303">
        <v>0.65429357173077796</v>
      </c>
      <c r="M91" s="303">
        <v>1</v>
      </c>
      <c r="N91" s="303">
        <v>0.92187804012660257</v>
      </c>
      <c r="O91" s="303">
        <v>0.2436418040399424</v>
      </c>
      <c r="P91" s="303">
        <v>3.9972456756094232E-2</v>
      </c>
      <c r="Q91" s="303">
        <v>7.3926023753992784E-3</v>
      </c>
      <c r="R91" s="303">
        <v>4.406276876715313E-3</v>
      </c>
    </row>
    <row r="92" spans="1:18" x14ac:dyDescent="0.35">
      <c r="A92" s="151">
        <v>2012</v>
      </c>
      <c r="B92" s="151" t="s">
        <v>515</v>
      </c>
      <c r="C92" s="305">
        <f t="shared" si="4"/>
        <v>0.10018188743479121</v>
      </c>
      <c r="D92" s="305">
        <f t="shared" si="5"/>
        <v>3.0691255126293246E-3</v>
      </c>
      <c r="E92" s="305">
        <f t="shared" si="6"/>
        <v>0.14575350035353121</v>
      </c>
      <c r="F92" s="305">
        <v>1</v>
      </c>
      <c r="G92" s="303">
        <v>2.7355584650930031E-3</v>
      </c>
      <c r="H92" s="303">
        <v>2.7355584650930027E-3</v>
      </c>
      <c r="I92" s="303">
        <v>1.2580240564576118E-2</v>
      </c>
      <c r="J92" s="303">
        <v>3.5877129681457363E-2</v>
      </c>
      <c r="K92" s="303">
        <v>0.3412795956111791</v>
      </c>
      <c r="L92" s="303">
        <v>0.73238340535369462</v>
      </c>
      <c r="M92" s="303">
        <v>1</v>
      </c>
      <c r="N92" s="303">
        <v>0.94156243410737661</v>
      </c>
      <c r="O92" s="303">
        <v>0.22831149413154381</v>
      </c>
      <c r="P92" s="303">
        <v>3.3619950625125961E-2</v>
      </c>
      <c r="Q92" s="303">
        <v>5.9494963389476055E-3</v>
      </c>
      <c r="R92" s="303">
        <v>2.7355584650930031E-3</v>
      </c>
    </row>
    <row r="93" spans="1:18" x14ac:dyDescent="0.35">
      <c r="A93" s="151">
        <v>2012</v>
      </c>
      <c r="B93" s="151" t="s">
        <v>514</v>
      </c>
      <c r="C93" s="305">
        <f t="shared" si="4"/>
        <v>9.1723854598155088E-2</v>
      </c>
      <c r="D93" s="305">
        <f t="shared" si="5"/>
        <v>1.704315938523857E-3</v>
      </c>
      <c r="E93" s="305">
        <f t="shared" si="6"/>
        <v>0.14200917953012254</v>
      </c>
      <c r="F93" s="305">
        <v>1</v>
      </c>
      <c r="G93" s="303">
        <v>1.558225406550549E-3</v>
      </c>
      <c r="H93" s="303">
        <v>1.5582254065505488E-3</v>
      </c>
      <c r="I93" s="303">
        <v>5.9472983340754645E-3</v>
      </c>
      <c r="J93" s="303">
        <v>2.8885541511851472E-2</v>
      </c>
      <c r="K93" s="303">
        <v>0.35467647560216814</v>
      </c>
      <c r="L93" s="303">
        <v>0.787412273187303</v>
      </c>
      <c r="M93" s="303">
        <v>1</v>
      </c>
      <c r="N93" s="303">
        <v>0.95543376491316789</v>
      </c>
      <c r="O93" s="303">
        <v>0.21750842849983593</v>
      </c>
      <c r="P93" s="303">
        <v>2.9143423988108614E-2</v>
      </c>
      <c r="Q93" s="303">
        <v>4.9325586959087994E-3</v>
      </c>
      <c r="R93" s="303">
        <v>1.558225406550549E-3</v>
      </c>
    </row>
    <row r="94" spans="1:18" x14ac:dyDescent="0.35">
      <c r="A94" s="151">
        <v>2012</v>
      </c>
      <c r="B94" s="151" t="s">
        <v>513</v>
      </c>
      <c r="C94" s="305">
        <f t="shared" si="4"/>
        <v>9.46430299322496E-2</v>
      </c>
      <c r="D94" s="305">
        <f t="shared" si="5"/>
        <v>2.1753614548296603E-3</v>
      </c>
      <c r="E94" s="305">
        <f t="shared" si="6"/>
        <v>0.14330148108554877</v>
      </c>
      <c r="F94" s="305">
        <v>1</v>
      </c>
      <c r="G94" s="303">
        <v>1.971362106670896E-3</v>
      </c>
      <c r="H94" s="303">
        <v>1.9713621066708956E-3</v>
      </c>
      <c r="I94" s="303">
        <v>8.2748570867282253E-3</v>
      </c>
      <c r="J94" s="303">
        <v>3.1338952332207945E-2</v>
      </c>
      <c r="K94" s="303">
        <v>0.34997539059378696</v>
      </c>
      <c r="L94" s="303">
        <v>0.76810215129513337</v>
      </c>
      <c r="M94" s="303">
        <v>1</v>
      </c>
      <c r="N94" s="303">
        <v>0.95056619087046079</v>
      </c>
      <c r="O94" s="303">
        <v>0.22129932085088633</v>
      </c>
      <c r="P94" s="303">
        <v>3.071427722237333E-2</v>
      </c>
      <c r="Q94" s="303">
        <v>5.2894112101780789E-3</v>
      </c>
      <c r="R94" s="303">
        <v>1.971362106670896E-3</v>
      </c>
    </row>
    <row r="95" spans="1:18" x14ac:dyDescent="0.35">
      <c r="A95" s="151">
        <v>2013</v>
      </c>
      <c r="B95" s="151" t="s">
        <v>512</v>
      </c>
      <c r="C95" s="305">
        <f t="shared" si="4"/>
        <v>0.21586085994712609</v>
      </c>
      <c r="D95" s="305">
        <f t="shared" si="5"/>
        <v>7.8058512122469812E-3</v>
      </c>
      <c r="E95" s="305">
        <f t="shared" si="6"/>
        <v>0.30441572080603557</v>
      </c>
      <c r="F95" s="305">
        <v>1</v>
      </c>
      <c r="G95" s="303">
        <v>6.9641749546482416E-3</v>
      </c>
      <c r="H95" s="303">
        <v>6.9852963731638724E-3</v>
      </c>
      <c r="I95" s="303">
        <v>3.050980064944982E-2</v>
      </c>
      <c r="J95" s="303">
        <v>0.17112150883317565</v>
      </c>
      <c r="K95" s="303">
        <v>0.69123561391084987</v>
      </c>
      <c r="L95" s="303">
        <v>0.96115913883021986</v>
      </c>
      <c r="M95" s="303">
        <v>1</v>
      </c>
      <c r="N95" s="303">
        <v>0.97189215375523441</v>
      </c>
      <c r="O95" s="303">
        <v>0.45098814453307173</v>
      </c>
      <c r="P95" s="303">
        <v>0.15732526421270554</v>
      </c>
      <c r="Q95" s="303">
        <v>2.4817565540748592E-2</v>
      </c>
      <c r="R95" s="303">
        <v>8.9454906599986308E-3</v>
      </c>
    </row>
    <row r="96" spans="1:18" x14ac:dyDescent="0.35">
      <c r="A96" s="151">
        <v>2014</v>
      </c>
      <c r="B96" s="151" t="s">
        <v>511</v>
      </c>
      <c r="C96" s="305">
        <f t="shared" si="4"/>
        <v>0.21575500597684358</v>
      </c>
      <c r="D96" s="305">
        <f t="shared" si="5"/>
        <v>1.3188463371977294E-2</v>
      </c>
      <c r="E96" s="305">
        <f t="shared" si="6"/>
        <v>0.33078178378619083</v>
      </c>
      <c r="F96" s="305">
        <v>1</v>
      </c>
      <c r="G96" s="303">
        <v>1.2512753191412292E-2</v>
      </c>
      <c r="H96" s="303">
        <v>1.1709020027636184E-2</v>
      </c>
      <c r="I96" s="303">
        <v>3.639746582938904E-2</v>
      </c>
      <c r="J96" s="303">
        <v>0.20109877648790714</v>
      </c>
      <c r="K96" s="303">
        <v>0.70689820908679368</v>
      </c>
      <c r="L96" s="303">
        <v>0.92273121101620947</v>
      </c>
      <c r="M96" s="303">
        <v>1</v>
      </c>
      <c r="N96" s="303">
        <v>0.93230645337501683</v>
      </c>
      <c r="O96" s="303">
        <v>0.4006133909360633</v>
      </c>
      <c r="P96" s="303">
        <v>0.16435122052896778</v>
      </c>
      <c r="Q96" s="303">
        <v>5.1024056879811458E-2</v>
      </c>
      <c r="R96" s="303">
        <v>1.343178644339081E-2</v>
      </c>
    </row>
    <row r="97" spans="1:18" x14ac:dyDescent="0.35">
      <c r="A97" s="151">
        <v>2014</v>
      </c>
      <c r="B97" s="151" t="s">
        <v>510</v>
      </c>
      <c r="C97" s="305">
        <f t="shared" si="4"/>
        <v>0.20777934965549161</v>
      </c>
      <c r="D97" s="305">
        <f t="shared" si="5"/>
        <v>1.1984696607716606E-2</v>
      </c>
      <c r="E97" s="305">
        <f t="shared" si="6"/>
        <v>0.1863978016188744</v>
      </c>
      <c r="F97" s="305">
        <v>1</v>
      </c>
      <c r="G97" s="303">
        <v>1.0750860016135271E-2</v>
      </c>
      <c r="H97" s="303">
        <v>1.0750860016135271E-2</v>
      </c>
      <c r="I97" s="303">
        <v>1.4058816944176895E-2</v>
      </c>
      <c r="J97" s="303">
        <v>6.6159138560832442E-2</v>
      </c>
      <c r="K97" s="303">
        <v>0.43145138507112446</v>
      </c>
      <c r="L97" s="303">
        <v>0.79663819934719482</v>
      </c>
      <c r="M97" s="303">
        <v>1</v>
      </c>
      <c r="N97" s="303">
        <v>0.9484013672799837</v>
      </c>
      <c r="O97" s="303">
        <v>0.42475042843485816</v>
      </c>
      <c r="P97" s="303">
        <v>0.12511847959548095</v>
      </c>
      <c r="Q97" s="303">
        <v>2.0493627902048527E-2</v>
      </c>
      <c r="R97" s="303">
        <v>1.1396746349934065E-2</v>
      </c>
    </row>
    <row r="98" spans="1:18" x14ac:dyDescent="0.35">
      <c r="A98" s="151">
        <v>2014</v>
      </c>
      <c r="B98" s="151" t="s">
        <v>509</v>
      </c>
      <c r="C98" s="305">
        <f t="shared" si="4"/>
        <v>9.2208786280200475E-2</v>
      </c>
      <c r="D98" s="305">
        <f t="shared" si="5"/>
        <v>1.7825657414302525E-3</v>
      </c>
      <c r="E98" s="305">
        <f t="shared" si="6"/>
        <v>0.14222385590110426</v>
      </c>
      <c r="F98" s="305">
        <v>1</v>
      </c>
      <c r="G98" s="303">
        <v>1.6273636321920677E-3</v>
      </c>
      <c r="H98" s="303">
        <v>1.6273636321920677E-3</v>
      </c>
      <c r="I98" s="303">
        <v>6.3368141582274265E-3</v>
      </c>
      <c r="J98" s="303">
        <v>2.9296118618266219E-2</v>
      </c>
      <c r="K98" s="303">
        <v>0.35388975131460254</v>
      </c>
      <c r="L98" s="303">
        <v>0.78418073368922125</v>
      </c>
      <c r="M98" s="303">
        <v>1</v>
      </c>
      <c r="N98" s="303">
        <v>0.95461917876675817</v>
      </c>
      <c r="O98" s="303">
        <v>0.21814283248929825</v>
      </c>
      <c r="P98" s="303">
        <v>2.9406305512138475E-2</v>
      </c>
      <c r="Q98" s="303">
        <v>4.9922777904484669E-3</v>
      </c>
      <c r="R98" s="303">
        <v>1.6273636321920677E-3</v>
      </c>
    </row>
    <row r="99" spans="1:18" x14ac:dyDescent="0.35">
      <c r="A99" s="151">
        <v>2014</v>
      </c>
      <c r="B99" s="151" t="s">
        <v>508</v>
      </c>
      <c r="C99" s="305">
        <f t="shared" si="4"/>
        <v>0.25630038513878056</v>
      </c>
      <c r="D99" s="305">
        <f t="shared" si="5"/>
        <v>1.8058874035206268E-2</v>
      </c>
      <c r="E99" s="305">
        <f t="shared" si="6"/>
        <v>0.24116487720447435</v>
      </c>
      <c r="F99" s="305">
        <v>1</v>
      </c>
      <c r="G99" s="303">
        <v>1.4642797968444251E-2</v>
      </c>
      <c r="H99" s="303">
        <v>2.1964196952666378E-2</v>
      </c>
      <c r="I99" s="303">
        <v>1.8129178437121449E-2</v>
      </c>
      <c r="J99" s="303">
        <v>0.17627388676808273</v>
      </c>
      <c r="K99" s="303">
        <v>0.49000560749879563</v>
      </c>
      <c r="L99" s="303">
        <v>0.88793669375662054</v>
      </c>
      <c r="M99" s="303">
        <v>1</v>
      </c>
      <c r="N99" s="303">
        <v>0.94999178338110213</v>
      </c>
      <c r="O99" s="303">
        <v>0.43713636112006882</v>
      </c>
      <c r="P99" s="303">
        <v>0.21950695412330987</v>
      </c>
      <c r="Q99" s="303">
        <v>7.0718846443332442E-2</v>
      </c>
      <c r="R99" s="303">
        <v>1.4642797968444251E-2</v>
      </c>
    </row>
    <row r="100" spans="1:18" x14ac:dyDescent="0.35">
      <c r="A100" s="151">
        <v>2014</v>
      </c>
      <c r="B100" s="151" t="s">
        <v>507</v>
      </c>
      <c r="C100" s="305">
        <f t="shared" si="4"/>
        <v>0.25664215887603886</v>
      </c>
      <c r="D100" s="305">
        <f t="shared" si="5"/>
        <v>1.0578013139160007E-2</v>
      </c>
      <c r="E100" s="305">
        <f t="shared" si="6"/>
        <v>0.28373093270518446</v>
      </c>
      <c r="F100" s="305">
        <v>1</v>
      </c>
      <c r="G100" s="303">
        <v>8.4718105861167521E-3</v>
      </c>
      <c r="H100" s="303">
        <v>1.1578854561299635E-2</v>
      </c>
      <c r="I100" s="303">
        <v>3.7822723254555705E-2</v>
      </c>
      <c r="J100" s="303">
        <v>0.16239598281759285</v>
      </c>
      <c r="K100" s="303">
        <v>0.61904153861567746</v>
      </c>
      <c r="L100" s="303">
        <v>0.93347190946762915</v>
      </c>
      <c r="M100" s="303">
        <v>1</v>
      </c>
      <c r="N100" s="303">
        <v>0.95398289454943064</v>
      </c>
      <c r="O100" s="303">
        <v>0.47875939447642041</v>
      </c>
      <c r="P100" s="303">
        <v>0.20532441834870327</v>
      </c>
      <c r="Q100" s="303">
        <v>5.6958821734804398E-2</v>
      </c>
      <c r="R100" s="303">
        <v>1.0492869708206759E-2</v>
      </c>
    </row>
    <row r="101" spans="1:18" x14ac:dyDescent="0.35">
      <c r="A101" s="151">
        <v>2014</v>
      </c>
      <c r="B101" s="151" t="s">
        <v>506</v>
      </c>
      <c r="C101" s="305">
        <f t="shared" si="4"/>
        <v>0.23535573523729256</v>
      </c>
      <c r="D101" s="305">
        <f t="shared" si="5"/>
        <v>1.5045950595338259E-2</v>
      </c>
      <c r="E101" s="305">
        <f t="shared" si="6"/>
        <v>0.31936043203459491</v>
      </c>
      <c r="F101" s="305">
        <v>1</v>
      </c>
      <c r="G101" s="303">
        <v>9.0950235730032688E-3</v>
      </c>
      <c r="H101" s="303">
        <v>1.0680412733171198E-2</v>
      </c>
      <c r="I101" s="303">
        <v>5.7968936548434657E-2</v>
      </c>
      <c r="J101" s="303">
        <v>0.19196009306739226</v>
      </c>
      <c r="K101" s="303">
        <v>0.68187828837638986</v>
      </c>
      <c r="L101" s="303">
        <v>0.96300265484973846</v>
      </c>
      <c r="M101" s="303">
        <v>1</v>
      </c>
      <c r="N101" s="303">
        <v>0.95472673340233627</v>
      </c>
      <c r="O101" s="303">
        <v>0.40956332682065716</v>
      </c>
      <c r="P101" s="303">
        <v>0.2161974219163528</v>
      </c>
      <c r="Q101" s="303">
        <v>6.0943596658512927E-2</v>
      </c>
      <c r="R101" s="303">
        <v>2.4124575920032771E-2</v>
      </c>
    </row>
    <row r="102" spans="1:18" x14ac:dyDescent="0.35">
      <c r="A102" s="151">
        <v>2014</v>
      </c>
      <c r="B102" s="151" t="s">
        <v>505</v>
      </c>
      <c r="C102" s="305">
        <f t="shared" si="4"/>
        <v>0.23735845604126901</v>
      </c>
      <c r="D102" s="305">
        <f t="shared" si="5"/>
        <v>1.1225506170842826E-2</v>
      </c>
      <c r="E102" s="305">
        <f t="shared" si="6"/>
        <v>0.3304625149568256</v>
      </c>
      <c r="F102" s="305">
        <v>1</v>
      </c>
      <c r="G102" s="303">
        <v>7.159521428843213E-3</v>
      </c>
      <c r="H102" s="303">
        <v>1.2844346985901388E-2</v>
      </c>
      <c r="I102" s="303">
        <v>3.9058348433413763E-2</v>
      </c>
      <c r="J102" s="303">
        <v>0.14171206686786991</v>
      </c>
      <c r="K102" s="303">
        <v>0.77695452393899633</v>
      </c>
      <c r="L102" s="303">
        <v>0.98673757324745504</v>
      </c>
      <c r="M102" s="303">
        <v>1</v>
      </c>
      <c r="N102" s="303">
        <v>0.91139730103747019</v>
      </c>
      <c r="O102" s="303">
        <v>0.44802915452300124</v>
      </c>
      <c r="P102" s="303">
        <v>0.19371545311114152</v>
      </c>
      <c r="Q102" s="303">
        <v>4.6152211525484356E-2</v>
      </c>
      <c r="R102" s="303">
        <v>1.2529162500475623E-2</v>
      </c>
    </row>
    <row r="103" spans="1:18" x14ac:dyDescent="0.35">
      <c r="A103" s="151">
        <v>2014</v>
      </c>
      <c r="B103" s="151" t="s">
        <v>504</v>
      </c>
      <c r="C103" s="305">
        <f t="shared" si="4"/>
        <v>0.23535573523729256</v>
      </c>
      <c r="D103" s="305">
        <f t="shared" si="5"/>
        <v>1.5045950595338259E-2</v>
      </c>
      <c r="E103" s="305">
        <f t="shared" si="6"/>
        <v>0.31936043203459491</v>
      </c>
      <c r="F103" s="305">
        <v>1</v>
      </c>
      <c r="G103" s="303">
        <v>9.0950235730032688E-3</v>
      </c>
      <c r="H103" s="303">
        <v>1.0680412733171198E-2</v>
      </c>
      <c r="I103" s="303">
        <v>5.7968936548434657E-2</v>
      </c>
      <c r="J103" s="303">
        <v>0.19196009306739226</v>
      </c>
      <c r="K103" s="303">
        <v>0.68187828837638986</v>
      </c>
      <c r="L103" s="303">
        <v>0.96300265484973846</v>
      </c>
      <c r="M103" s="303">
        <v>1</v>
      </c>
      <c r="N103" s="303">
        <v>0.95472673340233627</v>
      </c>
      <c r="O103" s="303">
        <v>0.40956332682065716</v>
      </c>
      <c r="P103" s="303">
        <v>0.2161974219163528</v>
      </c>
      <c r="Q103" s="303">
        <v>6.0943596658512927E-2</v>
      </c>
      <c r="R103" s="303">
        <v>2.4124575920032771E-2</v>
      </c>
    </row>
    <row r="104" spans="1:18" x14ac:dyDescent="0.35">
      <c r="A104" s="151">
        <v>2014</v>
      </c>
      <c r="B104" s="151" t="s">
        <v>503</v>
      </c>
      <c r="C104" s="305">
        <f t="shared" si="4"/>
        <v>0.14987972214769138</v>
      </c>
      <c r="D104" s="305">
        <f t="shared" si="5"/>
        <v>1.0018999136820653E-2</v>
      </c>
      <c r="E104" s="305">
        <f t="shared" si="6"/>
        <v>0.25297974324001854</v>
      </c>
      <c r="F104" s="305">
        <v>1</v>
      </c>
      <c r="G104" s="303">
        <v>7.1835187236070049E-3</v>
      </c>
      <c r="H104" s="303">
        <v>7.1835187236070049E-3</v>
      </c>
      <c r="I104" s="303">
        <v>2.4090531373683197E-2</v>
      </c>
      <c r="J104" s="303">
        <v>8.2233330227201751E-2</v>
      </c>
      <c r="K104" s="303">
        <v>0.6183286199521657</v>
      </c>
      <c r="L104" s="303">
        <v>0.96401002876794462</v>
      </c>
      <c r="M104" s="303">
        <v>1</v>
      </c>
      <c r="N104" s="303">
        <v>0.90045837598304401</v>
      </c>
      <c r="O104" s="303">
        <v>0.31238838795011414</v>
      </c>
      <c r="P104" s="303">
        <v>8.7593156608149286E-2</v>
      </c>
      <c r="Q104" s="303">
        <v>2.9344184046655574E-2</v>
      </c>
      <c r="R104" s="303">
        <v>1.4332069027436181E-2</v>
      </c>
    </row>
    <row r="105" spans="1:18" x14ac:dyDescent="0.35">
      <c r="A105" s="151">
        <v>2014</v>
      </c>
      <c r="B105" s="151" t="s">
        <v>502</v>
      </c>
      <c r="C105" s="305">
        <f t="shared" si="4"/>
        <v>0.23535573523729256</v>
      </c>
      <c r="D105" s="305">
        <f t="shared" si="5"/>
        <v>1.5045950595338259E-2</v>
      </c>
      <c r="E105" s="305">
        <f t="shared" si="6"/>
        <v>0.31936043203459491</v>
      </c>
      <c r="F105" s="305">
        <v>1</v>
      </c>
      <c r="G105" s="303">
        <v>9.0950235730032688E-3</v>
      </c>
      <c r="H105" s="303">
        <v>1.0680412733171198E-2</v>
      </c>
      <c r="I105" s="303">
        <v>5.7968936548434657E-2</v>
      </c>
      <c r="J105" s="303">
        <v>0.19196009306739226</v>
      </c>
      <c r="K105" s="303">
        <v>0.68187828837638986</v>
      </c>
      <c r="L105" s="303">
        <v>0.96300265484973846</v>
      </c>
      <c r="M105" s="303">
        <v>1</v>
      </c>
      <c r="N105" s="303">
        <v>0.95472673340233627</v>
      </c>
      <c r="O105" s="303">
        <v>0.40956332682065716</v>
      </c>
      <c r="P105" s="303">
        <v>0.2161974219163528</v>
      </c>
      <c r="Q105" s="303">
        <v>6.0943596658512927E-2</v>
      </c>
      <c r="R105" s="303">
        <v>2.4124575920032771E-2</v>
      </c>
    </row>
    <row r="106" spans="1:18" x14ac:dyDescent="0.35">
      <c r="A106" s="151">
        <v>2014</v>
      </c>
      <c r="B106" s="151" t="s">
        <v>501</v>
      </c>
      <c r="C106" s="305">
        <f t="shared" si="4"/>
        <v>0.31860313046326538</v>
      </c>
      <c r="D106" s="305">
        <f t="shared" si="5"/>
        <v>6.8587080338675985E-2</v>
      </c>
      <c r="E106" s="305">
        <f t="shared" si="6"/>
        <v>0.41786293877014102</v>
      </c>
      <c r="F106" s="305">
        <v>1</v>
      </c>
      <c r="G106" s="303">
        <v>6.7165117122344867E-2</v>
      </c>
      <c r="H106" s="303">
        <v>6.1209106855816271E-2</v>
      </c>
      <c r="I106" s="303">
        <v>0.13626919062491685</v>
      </c>
      <c r="J106" s="303">
        <v>0.27418328679588988</v>
      </c>
      <c r="K106" s="303">
        <v>0.78926616285691009</v>
      </c>
      <c r="L106" s="303">
        <v>0.96254260457036944</v>
      </c>
      <c r="M106" s="303">
        <v>1</v>
      </c>
      <c r="N106" s="303">
        <v>0.90853910420414541</v>
      </c>
      <c r="O106" s="303">
        <v>0.40858487343421246</v>
      </c>
      <c r="P106" s="303">
        <v>0.31809099649718869</v>
      </c>
      <c r="Q106" s="303">
        <v>0.18805975029998054</v>
      </c>
      <c r="R106" s="303">
        <v>6.8544887840459617E-2</v>
      </c>
    </row>
    <row r="107" spans="1:18" x14ac:dyDescent="0.35">
      <c r="A107" s="151">
        <v>2014</v>
      </c>
      <c r="B107" s="151" t="s">
        <v>500</v>
      </c>
      <c r="C107" s="305">
        <f t="shared" si="4"/>
        <v>0.22878564265862877</v>
      </c>
      <c r="D107" s="305">
        <f t="shared" si="5"/>
        <v>8.4837649446075046E-3</v>
      </c>
      <c r="E107" s="305">
        <f t="shared" si="6"/>
        <v>0.34144364265130772</v>
      </c>
      <c r="F107" s="305">
        <v>1</v>
      </c>
      <c r="G107" s="303">
        <v>4.345570511793532E-3</v>
      </c>
      <c r="H107" s="303">
        <v>8.2713824281808023E-3</v>
      </c>
      <c r="I107" s="303">
        <v>4.9628294569084817E-2</v>
      </c>
      <c r="J107" s="303">
        <v>0.21168630739180233</v>
      </c>
      <c r="K107" s="303">
        <v>0.73235123447041639</v>
      </c>
      <c r="L107" s="303">
        <v>0.9692491783847661</v>
      </c>
      <c r="M107" s="303">
        <v>1</v>
      </c>
      <c r="N107" s="303">
        <v>0.9409407103930556</v>
      </c>
      <c r="O107" s="303">
        <v>0.40143141990532744</v>
      </c>
      <c r="P107" s="303">
        <v>0.20008645147557411</v>
      </c>
      <c r="Q107" s="303">
        <v>6.4291792581775864E-2</v>
      </c>
      <c r="R107" s="303">
        <v>1.2072414020590165E-2</v>
      </c>
    </row>
    <row r="108" spans="1:18" x14ac:dyDescent="0.35">
      <c r="A108" s="151">
        <v>2014</v>
      </c>
      <c r="B108" s="151" t="s">
        <v>499</v>
      </c>
      <c r="C108" s="305">
        <f t="shared" si="4"/>
        <v>0.23535573523729256</v>
      </c>
      <c r="D108" s="305">
        <f t="shared" si="5"/>
        <v>1.5045950595338259E-2</v>
      </c>
      <c r="E108" s="305">
        <f t="shared" si="6"/>
        <v>0.31936043203459491</v>
      </c>
      <c r="F108" s="305">
        <v>1</v>
      </c>
      <c r="G108" s="303">
        <v>9.0950235730032688E-3</v>
      </c>
      <c r="H108" s="303">
        <v>1.0680412733171198E-2</v>
      </c>
      <c r="I108" s="303">
        <v>5.7968936548434657E-2</v>
      </c>
      <c r="J108" s="303">
        <v>0.19196009306739226</v>
      </c>
      <c r="K108" s="303">
        <v>0.68187828837638986</v>
      </c>
      <c r="L108" s="303">
        <v>0.96300265484973846</v>
      </c>
      <c r="M108" s="303">
        <v>1</v>
      </c>
      <c r="N108" s="303">
        <v>0.95472673340233627</v>
      </c>
      <c r="O108" s="303">
        <v>0.40956332682065716</v>
      </c>
      <c r="P108" s="303">
        <v>0.2161974219163528</v>
      </c>
      <c r="Q108" s="303">
        <v>6.0943596658512927E-2</v>
      </c>
      <c r="R108" s="303">
        <v>2.4124575920032771E-2</v>
      </c>
    </row>
    <row r="109" spans="1:18" x14ac:dyDescent="0.35">
      <c r="A109" s="151">
        <v>2014</v>
      </c>
      <c r="B109" s="151" t="s">
        <v>498</v>
      </c>
      <c r="C109" s="305">
        <f t="shared" si="4"/>
        <v>0.26575332951584052</v>
      </c>
      <c r="D109" s="305">
        <f t="shared" si="5"/>
        <v>3.4195384509252746E-2</v>
      </c>
      <c r="E109" s="305">
        <f t="shared" si="6"/>
        <v>0.3595902302401725</v>
      </c>
      <c r="F109" s="305">
        <v>1</v>
      </c>
      <c r="G109" s="303">
        <v>2.0526192666226257E-2</v>
      </c>
      <c r="H109" s="303">
        <v>2.0526192666226257E-2</v>
      </c>
      <c r="I109" s="303">
        <v>8.2301637795622634E-2</v>
      </c>
      <c r="J109" s="303">
        <v>0.2184817501779672</v>
      </c>
      <c r="K109" s="303">
        <v>0.74109814510760541</v>
      </c>
      <c r="L109" s="303">
        <v>0.94835483730870751</v>
      </c>
      <c r="M109" s="303">
        <v>1</v>
      </c>
      <c r="N109" s="303">
        <v>0.94905851117219053</v>
      </c>
      <c r="O109" s="303">
        <v>0.40118120729108547</v>
      </c>
      <c r="P109" s="303">
        <v>0.24555788004338139</v>
      </c>
      <c r="Q109" s="303">
        <v>0.12325815700797202</v>
      </c>
      <c r="R109" s="303">
        <v>5.8025778201093295E-2</v>
      </c>
    </row>
    <row r="110" spans="1:18" x14ac:dyDescent="0.35">
      <c r="A110" s="151">
        <v>2014</v>
      </c>
      <c r="B110" s="151" t="s">
        <v>497</v>
      </c>
      <c r="C110" s="305">
        <f t="shared" si="4"/>
        <v>0.24850543300698033</v>
      </c>
      <c r="D110" s="305">
        <f t="shared" si="5"/>
        <v>3.016344783825058E-3</v>
      </c>
      <c r="E110" s="305">
        <f t="shared" si="6"/>
        <v>0.33250509097878611</v>
      </c>
      <c r="F110" s="305">
        <v>1</v>
      </c>
      <c r="G110" s="303">
        <v>0</v>
      </c>
      <c r="H110" s="303">
        <v>3.567296948188262E-3</v>
      </c>
      <c r="I110" s="303">
        <v>2.2592880671858998E-2</v>
      </c>
      <c r="J110" s="303">
        <v>0.2369812196964026</v>
      </c>
      <c r="K110" s="303">
        <v>0.691846241156307</v>
      </c>
      <c r="L110" s="303">
        <v>0.93820008245832953</v>
      </c>
      <c r="M110" s="303">
        <v>1</v>
      </c>
      <c r="N110" s="303">
        <v>0.9231706674568031</v>
      </c>
      <c r="O110" s="303">
        <v>0.48175868350331524</v>
      </c>
      <c r="P110" s="303">
        <v>0.18132876913325907</v>
      </c>
      <c r="Q110" s="303">
        <v>4.7978724564593685E-2</v>
      </c>
      <c r="R110" s="303">
        <v>5.0635837879078431E-3</v>
      </c>
    </row>
    <row r="111" spans="1:18" x14ac:dyDescent="0.35">
      <c r="A111" s="151">
        <v>2014</v>
      </c>
      <c r="B111" s="151" t="s">
        <v>496</v>
      </c>
      <c r="C111" s="305">
        <f t="shared" si="4"/>
        <v>0.17648531740585235</v>
      </c>
      <c r="D111" s="305">
        <f t="shared" si="5"/>
        <v>3.1927720637928952E-2</v>
      </c>
      <c r="E111" s="305">
        <f t="shared" si="6"/>
        <v>0.30237856038327515</v>
      </c>
      <c r="F111" s="305">
        <v>1</v>
      </c>
      <c r="G111" s="303">
        <v>2.3711159935686371E-2</v>
      </c>
      <c r="H111" s="303">
        <v>3.2594480146447426E-2</v>
      </c>
      <c r="I111" s="303">
        <v>6.883788091079697E-2</v>
      </c>
      <c r="J111" s="303">
        <v>0.16727168470850223</v>
      </c>
      <c r="K111" s="303">
        <v>0.63267435968411501</v>
      </c>
      <c r="L111" s="303">
        <v>0.93888159760601375</v>
      </c>
      <c r="M111" s="303">
        <v>1</v>
      </c>
      <c r="N111" s="303">
        <v>0.93428482068171448</v>
      </c>
      <c r="O111" s="303">
        <v>0.29542364000775928</v>
      </c>
      <c r="P111" s="303">
        <v>0.14507112126173538</v>
      </c>
      <c r="Q111" s="303">
        <v>6.6576926021851057E-2</v>
      </c>
      <c r="R111" s="303">
        <v>3.5428014667235719E-2</v>
      </c>
    </row>
    <row r="113" spans="2:6" x14ac:dyDescent="0.35">
      <c r="B113" s="307" t="s">
        <v>540</v>
      </c>
      <c r="C113" s="306">
        <f>AVERAGE(C70:C111)</f>
        <v>0.18451250725619014</v>
      </c>
      <c r="D113" s="306">
        <f t="shared" ref="D113:F113" si="7">AVERAGE(D70:D111)</f>
        <v>1.2857878981909876E-2</v>
      </c>
      <c r="E113" s="306">
        <f t="shared" si="7"/>
        <v>0.25781094919880576</v>
      </c>
      <c r="F113" s="306">
        <f t="shared" si="7"/>
        <v>1</v>
      </c>
    </row>
  </sheetData>
  <mergeCells count="18">
    <mergeCell ref="C7:F7"/>
    <mergeCell ref="G7:L7"/>
    <mergeCell ref="G16:L16"/>
    <mergeCell ref="G22:L22"/>
    <mergeCell ref="G20:L20"/>
    <mergeCell ref="G21:L21"/>
    <mergeCell ref="G10:L10"/>
    <mergeCell ref="G9:L9"/>
    <mergeCell ref="G8:L8"/>
    <mergeCell ref="G26:L26"/>
    <mergeCell ref="G18:L18"/>
    <mergeCell ref="G17:L17"/>
    <mergeCell ref="G19:L19"/>
    <mergeCell ref="G11:L11"/>
    <mergeCell ref="G15:L15"/>
    <mergeCell ref="G12:L12"/>
    <mergeCell ref="G13:L13"/>
    <mergeCell ref="G14:L14"/>
  </mergeCells>
  <dataValidations count="14">
    <dataValidation type="decimal" operator="equal" allowBlank="1" showInputMessage="1" showErrorMessage="1" errorTitle="Value cannot be changed" sqref="C9 C18" xr:uid="{362ADF9E-CC80-44AD-9128-7C28BDA702CA}">
      <formula1>1</formula1>
    </dataValidation>
    <dataValidation allowBlank="1" showInputMessage="1" showErrorMessage="1" promptTitle="Data Source" prompt="The seasonal profile from Gore (2011) was used for other urban areas of Southland" sqref="B111" xr:uid="{C8189C1E-9C89-4E91-A4BF-5A5BE445B4FC}"/>
    <dataValidation allowBlank="1" showInputMessage="1" showErrorMessage="1" promptTitle="Data Source" prompt="The seasonal profile from Reefton (2012) is used for the urban areas of the West Coast.  " sqref="B106" xr:uid="{0F3AAD66-C7AA-40CA-AB30-79F28502C5DE}"/>
    <dataValidation allowBlank="1" showInputMessage="1" showErrorMessage="1" promptTitle="Data Source" prompt="The seasonal profile from Blenheim (2012) is used for all urban areas of the Upper South for which no specific inventory data are available.  " sqref="B104" xr:uid="{FA72C466-7EAB-4354-97FB-6D73E302EE5E}"/>
    <dataValidation allowBlank="1" showInputMessage="1" showErrorMessage="1" promptTitle="Data Source" prompt="The whole South Island rural areas are treated as one area owing to the single climate zone.  However, the upper South and West Coast areas are included separately in the template to allow flexibility with future revisions.  " sqref="B103 B105" xr:uid="{2513F427-C092-4068-A37E-163576542FE9}"/>
    <dataValidation allowBlank="1" showInputMessage="1" showErrorMessage="1" promptTitle="Data Source" prompt="Surveying in Taupo is used for urban areas in Climate Zone 3 in the North Island as Taupo is within this zone. " sqref="B102" xr:uid="{B6F034E0-C568-46AE-834A-02E2CD1E195C}"/>
    <dataValidation allowBlank="1" showInputMessage="1" showErrorMessage="1" promptTitle="Data Source" prompt="Rural South Island is used for Climate 3 zone in the North Island as this zone is colder (South Island is all Climate 3)" sqref="B101" xr:uid="{F874C342-A8EF-4FB5-9FD7-7CCB7AA43191}"/>
    <dataValidation allowBlank="1" showInputMessage="1" showErrorMessage="1" promptTitle="Data source " prompt="Based on Auckland 1 which is reasonably representative of urban Auckland" sqref="B98" xr:uid="{D67C1586-508F-4870-85F2-E880478320F1}"/>
    <dataValidation allowBlank="1" showInputMessage="1" showErrorMessage="1" promptTitle="Data source" prompt="Seasonal distribution data are from the 2008 Masterton emission inventory as the seasonal profile is not presented in the 2013 inventory report.  The emission estimates here are higher at 782 kg/day than the 2013 values of 620 kg/day. " sqref="B87" xr:uid="{48B81B55-847C-48BA-85C4-EFD4D384F1E8}"/>
    <dataValidation allowBlank="1" showInputMessage="1" showErrorMessage="1" promptTitle="Data Source" prompt="This is based on data collected in a 2014 survey for Timaru (Wilton, 2014).  This data was not reported as emission estimates. The estimates reported here are the survey data with the emission factors for this study applied.  " sqref="B96" xr:uid="{B1803730-2504-404B-AC4A-B0F831E69B82}"/>
    <dataValidation allowBlank="1" showInputMessage="1" showErrorMessage="1" promptTitle="Data Source" prompt="This is based on data collected in a 2013 survey for Christchurch (Wilton, 2013).  This data was not reported as emission estimates. The estimates reported here are the survey data with the emission factors for this study applied.  " sqref="B95" xr:uid="{2ACC618D-D3D0-44FF-8B05-B142B5CF854E}"/>
    <dataValidation allowBlank="1" showInputMessage="1" showErrorMessage="1" promptTitle="Data Source" prompt="The seasonal profiles for the Auckland emissions are from the previous survey.  Area 5 for the 2012 survey includes the old area 5 and area 6 areas from the previous survey.  These values have been added together to give an area 5/6 seasonal variation. " sqref="B92" xr:uid="{3EEDBEDD-BD14-4E2C-9AF3-16D7AFEBE94C}"/>
    <dataValidation allowBlank="1" showInputMessage="1" showErrorMessage="1" promptTitle="Data Source" prompt="The seasonal profiles for the Auckland emissions are from the previous 2007 survey reported in HAPINZ.  Area 2 has increased to include the previous areas 8 and 10.  The seasonal profile is a combination of these areas from the 2007 survey.  " sqref="B89" xr:uid="{BCE6BD5C-6C35-4212-BCD0-7785CE891EA0}"/>
    <dataValidation allowBlank="1" showInputMessage="1" showErrorMessage="1" promptTitle="Data Source" prompt="The seasonal profiles for the Auckland emissions are from the previous survey.  The 2012 survey did not include many aspects required for this work including the average fuel quantities (still based on the previous surveys) and the seasonal variation. " sqref="B88 B90:B91 B93:B94" xr:uid="{23F81B00-98D0-4CF7-AE5F-EA5DB766085D}"/>
  </dataValidations>
  <hyperlinks>
    <hyperlink ref="A4" location="Contents!A1" display="Back to Contents" xr:uid="{E2062C3B-DF6B-4FB8-ADF7-ECF8785A91CD}"/>
  </hyperlinks>
  <pageMargins left="0.23622047244094488" right="0.23622047244094488" top="0.15748031496062992" bottom="0.15748031496062992" header="0.31496062992125984" footer="0.31496062992125984"/>
  <pageSetup paperSize="9" scale="54" fitToHeight="0" orientation="landscape" horizontalDpi="0" verticalDpi="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C32B5-84F0-402C-AAEA-08BC89938012}">
  <sheetPr>
    <tabColor theme="7" tint="0.59999389629810485"/>
  </sheetPr>
  <dimension ref="A1:I40"/>
  <sheetViews>
    <sheetView workbookViewId="0">
      <selection activeCell="B45" sqref="B45"/>
    </sheetView>
  </sheetViews>
  <sheetFormatPr defaultRowHeight="14.5" x14ac:dyDescent="0.35"/>
  <cols>
    <col min="2" max="2" width="66.08984375" bestFit="1" customWidth="1"/>
    <col min="3" max="3" width="18.54296875" customWidth="1"/>
    <col min="4" max="4" width="29.36328125" customWidth="1"/>
    <col min="5" max="5" width="27.36328125" bestFit="1" customWidth="1"/>
    <col min="6" max="6" width="23.1796875" customWidth="1"/>
    <col min="7" max="7" width="14.7265625" customWidth="1"/>
    <col min="8" max="8" width="42.90625" bestFit="1" customWidth="1"/>
    <col min="9" max="9" width="27.36328125" bestFit="1" customWidth="1"/>
  </cols>
  <sheetData>
    <row r="1" spans="1:8" ht="18.5" x14ac:dyDescent="0.35">
      <c r="A1" s="165" t="s">
        <v>478</v>
      </c>
      <c r="B1" s="166"/>
      <c r="C1" s="166"/>
      <c r="D1" s="166"/>
      <c r="E1" s="166"/>
      <c r="F1" s="166"/>
      <c r="G1" s="166"/>
      <c r="H1" s="166"/>
    </row>
    <row r="2" spans="1:8" x14ac:dyDescent="0.35">
      <c r="A2" s="2" t="s">
        <v>439</v>
      </c>
    </row>
    <row r="3" spans="1:8" x14ac:dyDescent="0.35">
      <c r="A3" s="437" t="s">
        <v>686</v>
      </c>
    </row>
    <row r="4" spans="1:8" x14ac:dyDescent="0.35">
      <c r="A4" s="380" t="s">
        <v>30</v>
      </c>
    </row>
    <row r="7" spans="1:8" x14ac:dyDescent="0.35">
      <c r="B7" s="494" t="s">
        <v>446</v>
      </c>
      <c r="C7" s="749" t="s">
        <v>799</v>
      </c>
      <c r="D7" s="750"/>
      <c r="E7" s="750"/>
      <c r="F7" s="750"/>
      <c r="G7" s="750"/>
      <c r="H7" s="750"/>
    </row>
    <row r="8" spans="1:8" x14ac:dyDescent="0.35">
      <c r="B8" s="12"/>
      <c r="C8" s="13" t="s">
        <v>3</v>
      </c>
      <c r="D8" s="72" t="s">
        <v>165</v>
      </c>
      <c r="E8" s="51" t="s">
        <v>22</v>
      </c>
      <c r="F8" s="51" t="s">
        <v>23</v>
      </c>
      <c r="G8" s="213" t="s">
        <v>147</v>
      </c>
      <c r="H8" s="64" t="s">
        <v>172</v>
      </c>
    </row>
    <row r="9" spans="1:8" x14ac:dyDescent="0.35">
      <c r="B9" s="36"/>
      <c r="C9" s="35"/>
      <c r="D9" s="73"/>
      <c r="E9" s="21"/>
      <c r="F9" s="21"/>
      <c r="G9" s="214"/>
      <c r="H9" s="21"/>
    </row>
    <row r="10" spans="1:8" x14ac:dyDescent="0.35">
      <c r="B10" s="37" t="s">
        <v>350</v>
      </c>
      <c r="C10" s="71">
        <v>2</v>
      </c>
      <c r="D10" s="74" t="s">
        <v>168</v>
      </c>
      <c r="E10" s="82">
        <v>1</v>
      </c>
      <c r="F10" s="82">
        <v>4</v>
      </c>
      <c r="G10" s="215" t="s">
        <v>441</v>
      </c>
      <c r="H10" s="537" t="s">
        <v>442</v>
      </c>
    </row>
    <row r="11" spans="1:8" x14ac:dyDescent="0.35">
      <c r="B11" s="33" t="s">
        <v>351</v>
      </c>
      <c r="C11" s="80">
        <v>2</v>
      </c>
      <c r="D11" s="75" t="s">
        <v>168</v>
      </c>
      <c r="E11" s="83">
        <v>0</v>
      </c>
      <c r="F11" s="83">
        <v>4</v>
      </c>
      <c r="G11" s="88" t="s">
        <v>441</v>
      </c>
      <c r="H11" s="538" t="s">
        <v>443</v>
      </c>
    </row>
    <row r="13" spans="1:8" x14ac:dyDescent="0.35">
      <c r="B13" s="490" t="s">
        <v>269</v>
      </c>
      <c r="C13" s="493"/>
      <c r="D13" s="493"/>
      <c r="E13" s="493"/>
    </row>
    <row r="14" spans="1:8" x14ac:dyDescent="0.35">
      <c r="B14" s="2" t="s">
        <v>445</v>
      </c>
    </row>
    <row r="15" spans="1:8" x14ac:dyDescent="0.35">
      <c r="B15" s="2" t="s">
        <v>444</v>
      </c>
    </row>
    <row r="18" spans="2:9" x14ac:dyDescent="0.35">
      <c r="B18" s="494" t="s">
        <v>440</v>
      </c>
      <c r="C18" s="727" t="s">
        <v>450</v>
      </c>
      <c r="D18" s="728"/>
      <c r="E18" s="751"/>
      <c r="F18" s="205"/>
      <c r="G18" s="205"/>
      <c r="H18" s="205"/>
      <c r="I18" s="205"/>
    </row>
    <row r="19" spans="2:9" x14ac:dyDescent="0.35">
      <c r="B19" s="12" t="s">
        <v>13</v>
      </c>
      <c r="C19" s="219" t="s">
        <v>423</v>
      </c>
      <c r="D19" s="64" t="s">
        <v>147</v>
      </c>
      <c r="E19" s="64" t="s">
        <v>172</v>
      </c>
      <c r="F19" s="206"/>
      <c r="G19" s="206"/>
      <c r="H19" s="207"/>
      <c r="I19" s="207"/>
    </row>
    <row r="20" spans="2:9" x14ac:dyDescent="0.35">
      <c r="B20" s="18" t="s">
        <v>5</v>
      </c>
      <c r="C20" s="18"/>
      <c r="D20" s="20"/>
      <c r="E20" s="20"/>
      <c r="F20" s="9"/>
      <c r="G20" s="9"/>
      <c r="H20" s="9"/>
      <c r="I20" s="9"/>
    </row>
    <row r="21" spans="2:9" x14ac:dyDescent="0.35">
      <c r="B21" s="22" t="s">
        <v>424</v>
      </c>
      <c r="C21" s="211">
        <v>29690</v>
      </c>
      <c r="D21" s="86" t="s">
        <v>432</v>
      </c>
      <c r="E21" s="86" t="s">
        <v>433</v>
      </c>
      <c r="F21" s="208"/>
      <c r="G21" s="208"/>
      <c r="H21" s="207"/>
      <c r="I21" s="151"/>
    </row>
    <row r="22" spans="2:9" x14ac:dyDescent="0.35">
      <c r="B22" s="25" t="s">
        <v>6</v>
      </c>
      <c r="C22" s="218"/>
      <c r="D22" s="21"/>
      <c r="E22" s="21"/>
      <c r="F22" s="209"/>
      <c r="G22" s="209"/>
      <c r="H22" s="209"/>
      <c r="I22" s="209"/>
    </row>
    <row r="23" spans="2:9" x14ac:dyDescent="0.35">
      <c r="B23" s="22" t="s">
        <v>425</v>
      </c>
      <c r="C23" s="211">
        <v>395580</v>
      </c>
      <c r="D23" s="86" t="s">
        <v>432</v>
      </c>
      <c r="E23" s="86" t="s">
        <v>433</v>
      </c>
      <c r="F23" s="208"/>
      <c r="G23" s="208"/>
      <c r="H23" s="151"/>
      <c r="I23" s="151"/>
    </row>
    <row r="24" spans="2:9" x14ac:dyDescent="0.35">
      <c r="B24" s="18" t="s">
        <v>7</v>
      </c>
      <c r="C24" s="218"/>
      <c r="D24" s="20"/>
      <c r="E24" s="20"/>
      <c r="F24" s="9"/>
      <c r="G24" s="9"/>
      <c r="H24" s="9"/>
      <c r="I24" s="9"/>
    </row>
    <row r="25" spans="2:9" x14ac:dyDescent="0.35">
      <c r="B25" s="22" t="s">
        <v>426</v>
      </c>
      <c r="C25" s="211">
        <v>57872</v>
      </c>
      <c r="D25" s="86" t="s">
        <v>432</v>
      </c>
      <c r="E25" s="86" t="s">
        <v>433</v>
      </c>
      <c r="F25" s="208"/>
      <c r="G25" s="208"/>
      <c r="H25" s="151"/>
      <c r="I25" s="151"/>
    </row>
    <row r="26" spans="2:9" x14ac:dyDescent="0.35">
      <c r="B26" s="22" t="s">
        <v>427</v>
      </c>
      <c r="C26" s="211">
        <v>70425</v>
      </c>
      <c r="D26" s="86" t="s">
        <v>432</v>
      </c>
      <c r="E26" s="86" t="s">
        <v>433</v>
      </c>
      <c r="F26" s="208"/>
      <c r="G26" s="208"/>
      <c r="H26" s="151"/>
      <c r="I26" s="151"/>
    </row>
    <row r="27" spans="2:9" x14ac:dyDescent="0.35">
      <c r="B27" s="22" t="s">
        <v>428</v>
      </c>
      <c r="C27" s="211">
        <v>6485</v>
      </c>
      <c r="D27" s="86" t="s">
        <v>432</v>
      </c>
      <c r="E27" s="86" t="s">
        <v>433</v>
      </c>
      <c r="F27" s="208"/>
      <c r="G27" s="208"/>
      <c r="H27" s="151"/>
      <c r="I27" s="151"/>
    </row>
    <row r="28" spans="2:9" x14ac:dyDescent="0.35">
      <c r="B28" s="22" t="s">
        <v>429</v>
      </c>
      <c r="C28" s="211" t="s">
        <v>8</v>
      </c>
      <c r="D28" s="86" t="s">
        <v>432</v>
      </c>
      <c r="E28" s="86" t="s">
        <v>431</v>
      </c>
      <c r="F28" s="208"/>
      <c r="G28" s="208"/>
      <c r="H28" s="151"/>
      <c r="I28" s="151"/>
    </row>
    <row r="29" spans="2:9" x14ac:dyDescent="0.35">
      <c r="B29" s="97" t="s">
        <v>430</v>
      </c>
      <c r="C29" s="212">
        <v>152169</v>
      </c>
      <c r="D29" s="88" t="s">
        <v>432</v>
      </c>
      <c r="E29" s="88" t="s">
        <v>433</v>
      </c>
      <c r="F29" s="210"/>
      <c r="G29" s="210"/>
      <c r="H29" s="151"/>
      <c r="I29" s="151"/>
    </row>
    <row r="30" spans="2:9" x14ac:dyDescent="0.35">
      <c r="E30" s="205"/>
    </row>
    <row r="31" spans="2:9" x14ac:dyDescent="0.35">
      <c r="E31" s="206"/>
    </row>
    <row r="32" spans="2:9" x14ac:dyDescent="0.35">
      <c r="B32" s="494" t="s">
        <v>434</v>
      </c>
      <c r="C32" s="727" t="s">
        <v>451</v>
      </c>
      <c r="D32" s="728"/>
      <c r="E32" s="9"/>
    </row>
    <row r="33" spans="2:8" x14ac:dyDescent="0.35">
      <c r="B33" s="12"/>
      <c r="C33" s="219" t="s">
        <v>438</v>
      </c>
      <c r="D33" s="64" t="s">
        <v>147</v>
      </c>
      <c r="E33" s="208"/>
    </row>
    <row r="34" spans="2:8" x14ac:dyDescent="0.35">
      <c r="B34" s="18"/>
      <c r="C34" s="18"/>
      <c r="D34" s="20"/>
      <c r="E34" s="209"/>
      <c r="H34" s="207"/>
    </row>
    <row r="35" spans="2:8" x14ac:dyDescent="0.35">
      <c r="B35" s="22" t="s">
        <v>435</v>
      </c>
      <c r="C35" s="204">
        <v>4714055</v>
      </c>
      <c r="D35" s="86" t="s">
        <v>432</v>
      </c>
      <c r="E35" s="208"/>
    </row>
    <row r="36" spans="2:8" x14ac:dyDescent="0.35">
      <c r="B36" s="25"/>
      <c r="C36" s="25"/>
      <c r="D36" s="21"/>
      <c r="E36" s="9"/>
    </row>
    <row r="37" spans="2:8" x14ac:dyDescent="0.35">
      <c r="B37" s="22" t="s">
        <v>436</v>
      </c>
      <c r="C37" s="204">
        <v>2790940</v>
      </c>
      <c r="D37" s="86" t="s">
        <v>432</v>
      </c>
      <c r="E37" s="208"/>
    </row>
    <row r="38" spans="2:8" x14ac:dyDescent="0.35">
      <c r="B38" s="97" t="s">
        <v>437</v>
      </c>
      <c r="C38" s="212">
        <v>1177070</v>
      </c>
      <c r="D38" s="88" t="s">
        <v>432</v>
      </c>
      <c r="E38" s="208"/>
    </row>
    <row r="39" spans="2:8" x14ac:dyDescent="0.35">
      <c r="E39" s="208"/>
    </row>
    <row r="40" spans="2:8" x14ac:dyDescent="0.35">
      <c r="E40" s="208"/>
    </row>
  </sheetData>
  <mergeCells count="3">
    <mergeCell ref="C7:H7"/>
    <mergeCell ref="C32:D32"/>
    <mergeCell ref="C18:E18"/>
  </mergeCells>
  <hyperlinks>
    <hyperlink ref="A4" location="Contents!A1" display="Back to Contents" xr:uid="{50CA3F82-5FFA-46EC-9C42-C58821FF0D8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55E116523FB944A96998268DF6C076" ma:contentTypeVersion="97" ma:contentTypeDescription="Create a new document." ma:contentTypeScope="" ma:versionID="31e074ff57d0d42b7a128344ba40c752">
  <xsd:schema xmlns:xsd="http://www.w3.org/2001/XMLSchema" xmlns:xs="http://www.w3.org/2001/XMLSchema" xmlns:p="http://schemas.microsoft.com/office/2006/metadata/properties" xmlns:ns2="21524e96-ec98-4da0-a122-419156e7d6b0" xmlns:ns3="58c5b324-6895-485e-a842-ee36c060a4b3" targetNamespace="http://schemas.microsoft.com/office/2006/metadata/properties" ma:root="true" ma:fieldsID="3719febc46f3038c1e5a17b466e58be8" ns2:_="" ns3:_="">
    <xsd:import namespace="21524e96-ec98-4da0-a122-419156e7d6b0"/>
    <xsd:import namespace="58c5b324-6895-485e-a842-ee36c060a4b3"/>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lcf76f155ced4ddcb4097134ff3c332f"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2:SharedWithUsers" minOccurs="0"/>
                <xsd:element ref="ns2: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524e96-ec98-4da0-a122-419156e7d6b0"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251bc273-1602-4fac-9ab0-4c4e1ac79c83"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8cb7f9f7-e5f4-4cbb-985e-d46a10eda061}" ma:internalName="TaxCatchAll" ma:showField="CatchAllData" ma:web="21524e96-ec98-4da0-a122-419156e7d6b0">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c5b324-6895-485e-a842-ee36c060a4b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51bc273-1602-4fac-9ab0-4c4e1ac79c8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KeywordTaxHTField xmlns="21524e96-ec98-4da0-a122-419156e7d6b0">
      <Terms xmlns="http://schemas.microsoft.com/office/infopath/2007/PartnerControls"/>
    </TaxKeywordTaxHTField>
    <lcf76f155ced4ddcb4097134ff3c332f xmlns="58c5b324-6895-485e-a842-ee36c060a4b3">
      <Terms xmlns="http://schemas.microsoft.com/office/infopath/2007/PartnerControls"/>
    </lcf76f155ced4ddcb4097134ff3c332f>
    <TaxCatchAll xmlns="21524e96-ec98-4da0-a122-419156e7d6b0">
      <Value>5</Value>
    </TaxCatchAll>
  </documentManagement>
</p:properties>
</file>

<file path=customXml/itemProps1.xml><?xml version="1.0" encoding="utf-8"?>
<ds:datastoreItem xmlns:ds="http://schemas.openxmlformats.org/officeDocument/2006/customXml" ds:itemID="{0371F033-4995-4CF8-8484-F8A877C1996E}"/>
</file>

<file path=customXml/itemProps2.xml><?xml version="1.0" encoding="utf-8"?>
<ds:datastoreItem xmlns:ds="http://schemas.openxmlformats.org/officeDocument/2006/customXml" ds:itemID="{014F9125-9F62-4353-A144-3FFD78A53216}"/>
</file>

<file path=customXml/itemProps3.xml><?xml version="1.0" encoding="utf-8"?>
<ds:datastoreItem xmlns:ds="http://schemas.openxmlformats.org/officeDocument/2006/customXml" ds:itemID="{CFB7D54D-DD66-4B69-A140-99A726AD24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9</vt:i4>
      </vt:variant>
    </vt:vector>
  </HeadingPairs>
  <TitlesOfParts>
    <vt:vector size="27" baseType="lpstr">
      <vt:lpstr>Contents</vt:lpstr>
      <vt:lpstr>Scope</vt:lpstr>
      <vt:lpstr>Input</vt:lpstr>
      <vt:lpstr>Results</vt:lpstr>
      <vt:lpstr>Report tables</vt:lpstr>
      <vt:lpstr>ERFs</vt:lpstr>
      <vt:lpstr>Costs</vt:lpstr>
      <vt:lpstr>Annual incs</vt:lpstr>
      <vt:lpstr>HH comp &amp; Health</vt:lpstr>
      <vt:lpstr>NZ nat data</vt:lpstr>
      <vt:lpstr>Indoor impacts per HH</vt:lpstr>
      <vt:lpstr>Indoor impacts NZ</vt:lpstr>
      <vt:lpstr>Fuel use</vt:lpstr>
      <vt:lpstr>Damage costs</vt:lpstr>
      <vt:lpstr>Outdoor impacts per HH</vt:lpstr>
      <vt:lpstr>Outdoor impacts NZ</vt:lpstr>
      <vt:lpstr>Glossary</vt:lpstr>
      <vt:lpstr>References</vt:lpstr>
      <vt:lpstr>Costs!_Ref192772985</vt:lpstr>
      <vt:lpstr>Costs!_Ref195173554</vt:lpstr>
      <vt:lpstr>'Annual incs'!Print_Area</vt:lpstr>
      <vt:lpstr>Contents!Print_Area</vt:lpstr>
      <vt:lpstr>'Indoor impacts per HH'!Print_Area</vt:lpstr>
      <vt:lpstr>'Outdoor impacts NZ'!Print_Area</vt:lpstr>
      <vt:lpstr>'Outdoor impacts per HH'!Print_Area</vt:lpstr>
      <vt:lpstr>References!Print_Area</vt:lpstr>
      <vt:lpstr>'Report tables'!Print_Area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Gerda Kuschel</dc:creator>
  <cp:lastModifiedBy>Lou Wickham</cp:lastModifiedBy>
  <cp:lastPrinted>2025-06-12T03:39:24Z</cp:lastPrinted>
  <dcterms:created xsi:type="dcterms:W3CDTF">2025-03-25T22:55:43Z</dcterms:created>
  <dcterms:modified xsi:type="dcterms:W3CDTF">2026-01-27T20:39:42Z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0x010100E255E116523FB944A96998268DF6C076</vt:lpwstr>
  </property>
  <property fmtid="{D5CDD505-2E9C-101B-9397-08002B2CF9AE}" pid="3" name="e98eceb0903b45e7b07f96aca67f3ab6">
    <vt:lpwstr>2017|bb95dfed-dd03-4f81-8186-85e52b36e1e4</vt:lpwstr>
  </property>
</Properties>
</file>