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boylel\Documents\"/>
    </mc:Choice>
  </mc:AlternateContent>
  <xr:revisionPtr revIDLastSave="0" documentId="8_{A4AF78CE-A3BE-4D25-8232-1896033E39C6}" xr6:coauthVersionLast="47" xr6:coauthVersionMax="47" xr10:uidLastSave="{00000000-0000-0000-0000-000000000000}"/>
  <bookViews>
    <workbookView xWindow="38280" yWindow="-120" windowWidth="38640" windowHeight="21240" xr2:uid="{00000000-000D-0000-FFFF-FFFF00000000}"/>
  </bookViews>
  <sheets>
    <sheet name="Instructions" sheetId="12" r:id="rId1"/>
    <sheet name="Ceiling" sheetId="2" r:id="rId2"/>
    <sheet name="Underfloor" sheetId="6" r:id="rId3"/>
    <sheet name="Wall" sheetId="11" r:id="rId4"/>
    <sheet name="Cylinder wrap" sheetId="7" r:id="rId5"/>
  </sheets>
  <definedNames>
    <definedName name="_xlnm._FilterDatabase" localSheetId="1" hidden="1">Ceiling!$A$3:$M$3</definedName>
    <definedName name="_xlnm.Print_Area" localSheetId="1">Ceiling!$A$1:$M$136</definedName>
    <definedName name="_xlnm.Print_Area" localSheetId="4">'Cylinder wrap'!$A$1:$E$8</definedName>
    <definedName name="_xlnm.Print_Area" localSheetId="0">Instructions!$A$1:$N$55</definedName>
    <definedName name="_xlnm.Print_Area" localSheetId="2">Underfloor!$A$1:$G$35</definedName>
    <definedName name="_xlnm.Print_Area" localSheetId="3">Wall!$A$1:$G$20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5" i="2" l="1"/>
  <c r="H75" i="2"/>
  <c r="I75" i="2"/>
  <c r="J75" i="2"/>
  <c r="K75" i="2"/>
  <c r="L75" i="2"/>
  <c r="G74" i="2"/>
  <c r="H74" i="2"/>
  <c r="I74" i="2"/>
  <c r="J74" i="2"/>
  <c r="K74" i="2"/>
  <c r="L74" i="2"/>
  <c r="G20" i="2"/>
  <c r="H20" i="2"/>
  <c r="I20" i="2"/>
  <c r="J20" i="2"/>
  <c r="K20" i="2"/>
  <c r="L20" i="2"/>
  <c r="G16" i="2"/>
  <c r="H16" i="2"/>
  <c r="I16" i="2"/>
  <c r="J16" i="2"/>
  <c r="K16" i="2"/>
  <c r="L16" i="2"/>
  <c r="G14" i="2"/>
  <c r="H14" i="2"/>
  <c r="I14" i="2"/>
  <c r="J14" i="2"/>
  <c r="K14" i="2"/>
  <c r="L14" i="2"/>
  <c r="L78" i="2"/>
  <c r="K78" i="2"/>
  <c r="J78" i="2"/>
  <c r="I78" i="2"/>
  <c r="H78" i="2"/>
  <c r="G78" i="2"/>
  <c r="G84" i="2"/>
  <c r="H84" i="2"/>
  <c r="I84" i="2"/>
  <c r="J84" i="2"/>
  <c r="K84" i="2"/>
  <c r="L84" i="2"/>
  <c r="G85" i="2"/>
  <c r="H85" i="2"/>
  <c r="I85" i="2"/>
  <c r="J85" i="2"/>
  <c r="K85" i="2"/>
  <c r="L85" i="2"/>
  <c r="G79" i="2"/>
  <c r="H79" i="2"/>
  <c r="I79" i="2"/>
  <c r="J79" i="2"/>
  <c r="K79" i="2"/>
  <c r="L79" i="2"/>
  <c r="G73" i="2"/>
  <c r="H73" i="2"/>
  <c r="I73" i="2"/>
  <c r="J73" i="2"/>
  <c r="K73" i="2"/>
  <c r="L73" i="2"/>
  <c r="G82" i="2"/>
  <c r="H82" i="2"/>
  <c r="I82" i="2"/>
  <c r="J82" i="2"/>
  <c r="K82" i="2"/>
  <c r="L82" i="2"/>
  <c r="G83" i="2"/>
  <c r="H83" i="2"/>
  <c r="I83" i="2"/>
  <c r="J83" i="2"/>
  <c r="K83" i="2"/>
  <c r="L83" i="2"/>
  <c r="G76" i="2"/>
  <c r="H76" i="2"/>
  <c r="I76" i="2"/>
  <c r="J76" i="2"/>
  <c r="K76" i="2"/>
  <c r="L76" i="2"/>
  <c r="G72" i="2"/>
  <c r="H72" i="2"/>
  <c r="I72" i="2"/>
  <c r="J72" i="2"/>
  <c r="K72" i="2"/>
  <c r="L72" i="2"/>
  <c r="G88" i="2"/>
  <c r="H88" i="2"/>
  <c r="I88" i="2"/>
  <c r="J88" i="2"/>
  <c r="K88" i="2"/>
  <c r="L88" i="2"/>
  <c r="G98" i="2"/>
  <c r="H98" i="2"/>
  <c r="I98" i="2"/>
  <c r="J98" i="2"/>
  <c r="K98" i="2"/>
  <c r="L98" i="2"/>
  <c r="G77" i="2"/>
  <c r="H77" i="2"/>
  <c r="I77" i="2"/>
  <c r="J77" i="2"/>
  <c r="K77" i="2"/>
  <c r="L77" i="2"/>
  <c r="G80" i="2"/>
  <c r="H80" i="2"/>
  <c r="I80" i="2"/>
  <c r="J80" i="2"/>
  <c r="K80" i="2"/>
  <c r="L80" i="2"/>
  <c r="G106" i="2"/>
  <c r="H106" i="2"/>
  <c r="I106" i="2"/>
  <c r="J106" i="2"/>
  <c r="K106" i="2"/>
  <c r="L106" i="2"/>
  <c r="G107" i="2"/>
  <c r="H107" i="2"/>
  <c r="I107" i="2"/>
  <c r="J107" i="2"/>
  <c r="K107" i="2"/>
  <c r="L107" i="2"/>
  <c r="G95" i="2"/>
  <c r="H95" i="2"/>
  <c r="I95" i="2"/>
  <c r="J95" i="2"/>
  <c r="K95" i="2"/>
  <c r="L95" i="2"/>
  <c r="G81" i="2"/>
  <c r="H81" i="2"/>
  <c r="I81" i="2"/>
  <c r="J81" i="2"/>
  <c r="K81" i="2"/>
  <c r="L81" i="2"/>
  <c r="L104" i="2"/>
  <c r="K104" i="2"/>
  <c r="J104" i="2"/>
  <c r="I104" i="2"/>
  <c r="H104" i="2"/>
  <c r="G104" i="2"/>
  <c r="L99" i="2"/>
  <c r="K99" i="2"/>
  <c r="J99" i="2"/>
  <c r="I99" i="2"/>
  <c r="H99" i="2"/>
  <c r="G99" i="2"/>
  <c r="L97" i="2"/>
  <c r="K97" i="2"/>
  <c r="J97" i="2"/>
  <c r="I97" i="2"/>
  <c r="H97" i="2"/>
  <c r="G97" i="2"/>
  <c r="L96" i="2"/>
  <c r="K96" i="2"/>
  <c r="J96" i="2"/>
  <c r="I96" i="2"/>
  <c r="H96" i="2"/>
  <c r="G96" i="2"/>
  <c r="G27" i="2"/>
  <c r="G28" i="2"/>
  <c r="G29" i="2"/>
  <c r="G30" i="2"/>
  <c r="H27" i="2"/>
  <c r="H28" i="2"/>
  <c r="H29" i="2"/>
  <c r="H30" i="2"/>
  <c r="I27" i="2"/>
  <c r="I28" i="2"/>
  <c r="I29" i="2"/>
  <c r="I30" i="2"/>
  <c r="J27" i="2"/>
  <c r="J28" i="2"/>
  <c r="J29" i="2"/>
  <c r="J30" i="2"/>
  <c r="K27" i="2"/>
  <c r="K28" i="2"/>
  <c r="K29" i="2"/>
  <c r="K30" i="2"/>
  <c r="L27" i="2"/>
  <c r="L28" i="2"/>
  <c r="L29" i="2"/>
  <c r="L30" i="2"/>
  <c r="G32" i="2"/>
  <c r="G33" i="2"/>
  <c r="G34" i="2"/>
  <c r="G35" i="2"/>
  <c r="G36" i="2"/>
  <c r="H32" i="2"/>
  <c r="H33" i="2"/>
  <c r="H34" i="2"/>
  <c r="H35" i="2"/>
  <c r="H36" i="2"/>
  <c r="I32" i="2"/>
  <c r="I33" i="2"/>
  <c r="I34" i="2"/>
  <c r="I35" i="2"/>
  <c r="I36" i="2"/>
  <c r="J32" i="2"/>
  <c r="J33" i="2"/>
  <c r="J34" i="2"/>
  <c r="J35" i="2"/>
  <c r="J36" i="2"/>
  <c r="K32" i="2"/>
  <c r="K33" i="2"/>
  <c r="K34" i="2"/>
  <c r="K35" i="2"/>
  <c r="K36" i="2"/>
  <c r="L32" i="2"/>
  <c r="L33" i="2"/>
  <c r="L34" i="2"/>
  <c r="L35" i="2"/>
  <c r="L36" i="2"/>
  <c r="H31" i="2"/>
  <c r="G31" i="2"/>
  <c r="I31" i="2"/>
  <c r="J31" i="2"/>
  <c r="K31" i="2"/>
  <c r="L31" i="2"/>
  <c r="G100" i="2"/>
  <c r="G101" i="2"/>
  <c r="G102" i="2"/>
  <c r="G105" i="2"/>
  <c r="G103" i="2"/>
  <c r="H100" i="2"/>
  <c r="H101" i="2"/>
  <c r="H102" i="2"/>
  <c r="H105" i="2"/>
  <c r="H103" i="2"/>
  <c r="I100" i="2"/>
  <c r="I101" i="2"/>
  <c r="I102" i="2"/>
  <c r="I105" i="2"/>
  <c r="I103" i="2"/>
  <c r="J100" i="2"/>
  <c r="J101" i="2"/>
  <c r="J102" i="2"/>
  <c r="J105" i="2"/>
  <c r="J103" i="2"/>
  <c r="K100" i="2"/>
  <c r="K101" i="2"/>
  <c r="K102" i="2"/>
  <c r="K105" i="2"/>
  <c r="K103" i="2"/>
  <c r="L100" i="2"/>
  <c r="L101" i="2"/>
  <c r="L102" i="2"/>
  <c r="L105" i="2"/>
  <c r="L103" i="2"/>
  <c r="L115" i="2"/>
  <c r="K115" i="2"/>
  <c r="J115" i="2"/>
  <c r="I115" i="2"/>
  <c r="H115" i="2"/>
  <c r="G115" i="2"/>
  <c r="G4" i="2"/>
  <c r="H4" i="2"/>
  <c r="I4" i="2"/>
  <c r="J4" i="2"/>
  <c r="K4" i="2"/>
  <c r="L4" i="2"/>
  <c r="G59" i="2"/>
  <c r="H59" i="2"/>
  <c r="I59" i="2"/>
  <c r="J59" i="2"/>
  <c r="K59" i="2"/>
  <c r="L59" i="2"/>
  <c r="G56" i="2"/>
  <c r="H56" i="2"/>
  <c r="I56" i="2"/>
  <c r="J56" i="2"/>
  <c r="K56" i="2"/>
  <c r="L56" i="2"/>
  <c r="G52" i="2"/>
  <c r="H52" i="2"/>
  <c r="I52" i="2"/>
  <c r="J52" i="2"/>
  <c r="K52" i="2"/>
  <c r="L52" i="2"/>
  <c r="G47" i="2"/>
  <c r="H47" i="2"/>
  <c r="I47" i="2"/>
  <c r="J47" i="2"/>
  <c r="K47" i="2"/>
  <c r="L47" i="2"/>
  <c r="G44" i="2"/>
  <c r="H44" i="2"/>
  <c r="I44" i="2"/>
  <c r="J44" i="2"/>
  <c r="K44" i="2"/>
  <c r="L44" i="2"/>
  <c r="L5" i="2"/>
  <c r="L6" i="2"/>
  <c r="L7" i="2"/>
  <c r="L8" i="2"/>
  <c r="L9" i="2"/>
  <c r="L10" i="2"/>
  <c r="L11" i="2"/>
  <c r="L12" i="2"/>
  <c r="L13" i="2"/>
  <c r="L15" i="2"/>
  <c r="L17" i="2"/>
  <c r="L18" i="2"/>
  <c r="L19" i="2"/>
  <c r="L21" i="2"/>
  <c r="L22" i="2"/>
  <c r="L26" i="2"/>
  <c r="L23" i="2"/>
  <c r="L24" i="2"/>
  <c r="L25" i="2"/>
  <c r="L37" i="2"/>
  <c r="L38" i="2"/>
  <c r="L39" i="2"/>
  <c r="L40" i="2"/>
  <c r="L41" i="2"/>
  <c r="L42" i="2"/>
  <c r="L43" i="2"/>
  <c r="L45" i="2"/>
  <c r="L46" i="2"/>
  <c r="L48" i="2"/>
  <c r="L49" i="2"/>
  <c r="L50" i="2"/>
  <c r="L51" i="2"/>
  <c r="L53" i="2"/>
  <c r="L54" i="2"/>
  <c r="L55" i="2"/>
  <c r="L57" i="2"/>
  <c r="L58" i="2"/>
  <c r="L60" i="2"/>
  <c r="L61" i="2"/>
  <c r="L62" i="2"/>
  <c r="L63" i="2"/>
  <c r="L64" i="2"/>
  <c r="L65" i="2"/>
  <c r="L66" i="2"/>
  <c r="L67" i="2"/>
  <c r="L68" i="2"/>
  <c r="L69" i="2"/>
  <c r="L70" i="2"/>
  <c r="L71" i="2"/>
  <c r="L86" i="2"/>
  <c r="L87" i="2"/>
  <c r="L89" i="2"/>
  <c r="L90" i="2"/>
  <c r="L91" i="2"/>
  <c r="L92" i="2"/>
  <c r="L93" i="2"/>
  <c r="L94" i="2"/>
  <c r="L108" i="2"/>
  <c r="L109" i="2"/>
  <c r="L110" i="2"/>
  <c r="L111" i="2"/>
  <c r="L112" i="2"/>
  <c r="L113" i="2"/>
  <c r="L114" i="2"/>
  <c r="L116" i="2"/>
  <c r="L117" i="2"/>
  <c r="L118" i="2"/>
  <c r="K5" i="2"/>
  <c r="K6" i="2"/>
  <c r="K7" i="2"/>
  <c r="K8" i="2"/>
  <c r="K9" i="2"/>
  <c r="K10" i="2"/>
  <c r="K11" i="2"/>
  <c r="K12" i="2"/>
  <c r="K13" i="2"/>
  <c r="K15" i="2"/>
  <c r="K17" i="2"/>
  <c r="K18" i="2"/>
  <c r="K19" i="2"/>
  <c r="K21" i="2"/>
  <c r="K22" i="2"/>
  <c r="K26" i="2"/>
  <c r="K23" i="2"/>
  <c r="K24" i="2"/>
  <c r="K25" i="2"/>
  <c r="K37" i="2"/>
  <c r="K38" i="2"/>
  <c r="K39" i="2"/>
  <c r="K40" i="2"/>
  <c r="K41" i="2"/>
  <c r="K42" i="2"/>
  <c r="K43" i="2"/>
  <c r="K45" i="2"/>
  <c r="K46" i="2"/>
  <c r="K48" i="2"/>
  <c r="K49" i="2"/>
  <c r="K50" i="2"/>
  <c r="K51" i="2"/>
  <c r="K53" i="2"/>
  <c r="K54" i="2"/>
  <c r="K55" i="2"/>
  <c r="K57" i="2"/>
  <c r="K58" i="2"/>
  <c r="K60" i="2"/>
  <c r="K61" i="2"/>
  <c r="K62" i="2"/>
  <c r="K63" i="2"/>
  <c r="K64" i="2"/>
  <c r="K65" i="2"/>
  <c r="K66" i="2"/>
  <c r="K67" i="2"/>
  <c r="K68" i="2"/>
  <c r="K69" i="2"/>
  <c r="K70" i="2"/>
  <c r="K71" i="2"/>
  <c r="K86" i="2"/>
  <c r="K87" i="2"/>
  <c r="K89" i="2"/>
  <c r="K90" i="2"/>
  <c r="K91" i="2"/>
  <c r="K92" i="2"/>
  <c r="K93" i="2"/>
  <c r="K94" i="2"/>
  <c r="K108" i="2"/>
  <c r="K109" i="2"/>
  <c r="K110" i="2"/>
  <c r="K111" i="2"/>
  <c r="K112" i="2"/>
  <c r="K113" i="2"/>
  <c r="K114" i="2"/>
  <c r="K116" i="2"/>
  <c r="K117" i="2"/>
  <c r="K118" i="2"/>
  <c r="J5" i="2"/>
  <c r="J6" i="2"/>
  <c r="J7" i="2"/>
  <c r="J8" i="2"/>
  <c r="J9" i="2"/>
  <c r="J10" i="2"/>
  <c r="J11" i="2"/>
  <c r="J12" i="2"/>
  <c r="J13" i="2"/>
  <c r="J15" i="2"/>
  <c r="J17" i="2"/>
  <c r="J18" i="2"/>
  <c r="J19" i="2"/>
  <c r="J21" i="2"/>
  <c r="J26" i="2"/>
  <c r="J23" i="2"/>
  <c r="J24" i="2"/>
  <c r="J25" i="2"/>
  <c r="J37" i="2"/>
  <c r="J38" i="2"/>
  <c r="J39" i="2"/>
  <c r="J40" i="2"/>
  <c r="J41" i="2"/>
  <c r="J42" i="2"/>
  <c r="J43" i="2"/>
  <c r="J45" i="2"/>
  <c r="J46" i="2"/>
  <c r="J48" i="2"/>
  <c r="J49" i="2"/>
  <c r="J50" i="2"/>
  <c r="J51" i="2"/>
  <c r="J53" i="2"/>
  <c r="J54" i="2"/>
  <c r="J55" i="2"/>
  <c r="J57" i="2"/>
  <c r="J58" i="2"/>
  <c r="J60" i="2"/>
  <c r="J61" i="2"/>
  <c r="J62" i="2"/>
  <c r="J63" i="2"/>
  <c r="J64" i="2"/>
  <c r="J65" i="2"/>
  <c r="J66" i="2"/>
  <c r="J67" i="2"/>
  <c r="J68" i="2"/>
  <c r="J69" i="2"/>
  <c r="J70" i="2"/>
  <c r="J71" i="2"/>
  <c r="J86" i="2"/>
  <c r="J87" i="2"/>
  <c r="J89" i="2"/>
  <c r="J90" i="2"/>
  <c r="J91" i="2"/>
  <c r="J92" i="2"/>
  <c r="J93" i="2"/>
  <c r="J94" i="2"/>
  <c r="J108" i="2"/>
  <c r="J109" i="2"/>
  <c r="J110" i="2"/>
  <c r="J111" i="2"/>
  <c r="J112" i="2"/>
  <c r="J113" i="2"/>
  <c r="J114" i="2"/>
  <c r="J116" i="2"/>
  <c r="J118" i="2"/>
  <c r="I118" i="2"/>
  <c r="I117" i="2"/>
  <c r="I116" i="2"/>
  <c r="I114" i="2"/>
  <c r="I113" i="2"/>
  <c r="I112" i="2"/>
  <c r="I111" i="2"/>
  <c r="I110" i="2"/>
  <c r="I109" i="2"/>
  <c r="I108" i="2"/>
  <c r="I94" i="2"/>
  <c r="I93" i="2"/>
  <c r="I92" i="2"/>
  <c r="I91" i="2"/>
  <c r="I90" i="2"/>
  <c r="I89" i="2"/>
  <c r="I87" i="2"/>
  <c r="I86" i="2"/>
  <c r="I71" i="2"/>
  <c r="I70" i="2"/>
  <c r="I69" i="2"/>
  <c r="I68" i="2"/>
  <c r="I67" i="2"/>
  <c r="I66" i="2"/>
  <c r="I65" i="2"/>
  <c r="I64" i="2"/>
  <c r="I63" i="2"/>
  <c r="I62" i="2"/>
  <c r="I61" i="2"/>
  <c r="I60" i="2"/>
  <c r="I58" i="2"/>
  <c r="I57" i="2"/>
  <c r="I55" i="2"/>
  <c r="I54" i="2"/>
  <c r="I53" i="2"/>
  <c r="I51" i="2"/>
  <c r="I50" i="2"/>
  <c r="I49" i="2"/>
  <c r="I48" i="2"/>
  <c r="I46" i="2"/>
  <c r="I45" i="2"/>
  <c r="I43" i="2"/>
  <c r="I42" i="2"/>
  <c r="I41" i="2"/>
  <c r="I40" i="2"/>
  <c r="I39" i="2"/>
  <c r="I38" i="2"/>
  <c r="I37" i="2"/>
  <c r="I25" i="2"/>
  <c r="I24" i="2"/>
  <c r="I23" i="2"/>
  <c r="I26" i="2"/>
  <c r="I22" i="2"/>
  <c r="I21" i="2"/>
  <c r="I19" i="2"/>
  <c r="I18" i="2"/>
  <c r="I17" i="2"/>
  <c r="I15" i="2"/>
  <c r="I13" i="2"/>
  <c r="I12" i="2"/>
  <c r="I11" i="2"/>
  <c r="I10" i="2"/>
  <c r="I9" i="2"/>
  <c r="I8" i="2"/>
  <c r="I7" i="2"/>
  <c r="I6" i="2"/>
  <c r="I5" i="2"/>
  <c r="H87" i="2"/>
  <c r="H89" i="2"/>
  <c r="H90" i="2"/>
  <c r="H91" i="2"/>
  <c r="H92" i="2"/>
  <c r="H93" i="2"/>
  <c r="H94" i="2"/>
  <c r="H108" i="2"/>
  <c r="H109" i="2"/>
  <c r="H110" i="2"/>
  <c r="H111" i="2"/>
  <c r="H112" i="2"/>
  <c r="H113" i="2"/>
  <c r="H114" i="2"/>
  <c r="H116" i="2"/>
  <c r="H117" i="2"/>
  <c r="H118" i="2"/>
  <c r="H67" i="2"/>
  <c r="H68" i="2"/>
  <c r="H69" i="2"/>
  <c r="H70" i="2"/>
  <c r="H71" i="2"/>
  <c r="H86" i="2"/>
  <c r="H66" i="2"/>
  <c r="H64" i="2"/>
  <c r="H65" i="2"/>
  <c r="H45" i="2"/>
  <c r="H46" i="2"/>
  <c r="H48" i="2"/>
  <c r="H49" i="2"/>
  <c r="H50" i="2"/>
  <c r="H51" i="2"/>
  <c r="H53" i="2"/>
  <c r="H54" i="2"/>
  <c r="H55" i="2"/>
  <c r="H57" i="2"/>
  <c r="H58" i="2"/>
  <c r="H60" i="2"/>
  <c r="H61" i="2"/>
  <c r="H62" i="2"/>
  <c r="H63" i="2"/>
  <c r="H24" i="2"/>
  <c r="H25" i="2"/>
  <c r="H37" i="2"/>
  <c r="H38" i="2"/>
  <c r="H39" i="2"/>
  <c r="H40" i="2"/>
  <c r="H41" i="2"/>
  <c r="H42" i="2"/>
  <c r="H43" i="2"/>
  <c r="H26" i="2"/>
  <c r="H23" i="2"/>
  <c r="H22" i="2"/>
  <c r="H12" i="2"/>
  <c r="H13" i="2"/>
  <c r="H15" i="2"/>
  <c r="H17" i="2"/>
  <c r="H18" i="2"/>
  <c r="H19" i="2"/>
  <c r="H21" i="2"/>
  <c r="H9" i="2"/>
  <c r="H10" i="2"/>
  <c r="H11" i="2"/>
  <c r="H5" i="2"/>
  <c r="H6" i="2"/>
  <c r="H7" i="2"/>
  <c r="H8" i="2"/>
  <c r="G22" i="2"/>
  <c r="G68" i="2"/>
  <c r="G69" i="2"/>
  <c r="G70" i="2"/>
  <c r="G71" i="2"/>
  <c r="G86" i="2"/>
  <c r="G87" i="2"/>
  <c r="G89" i="2"/>
  <c r="G90" i="2"/>
  <c r="G91" i="2"/>
  <c r="G92" i="2"/>
  <c r="G93" i="2"/>
  <c r="G94" i="2"/>
  <c r="G108" i="2"/>
  <c r="G109" i="2"/>
  <c r="G110" i="2"/>
  <c r="G111" i="2"/>
  <c r="G112" i="2"/>
  <c r="G113" i="2"/>
  <c r="G114" i="2"/>
  <c r="G116" i="2"/>
  <c r="G117" i="2"/>
  <c r="G118" i="2"/>
  <c r="G66" i="2"/>
  <c r="G67" i="2"/>
  <c r="G23" i="2"/>
  <c r="G24" i="2"/>
  <c r="G25" i="2"/>
  <c r="G37" i="2"/>
  <c r="G38" i="2"/>
  <c r="G39" i="2"/>
  <c r="G40" i="2"/>
  <c r="G41" i="2"/>
  <c r="G42" i="2"/>
  <c r="G43" i="2"/>
  <c r="G45" i="2"/>
  <c r="G46" i="2"/>
  <c r="G48" i="2"/>
  <c r="G49" i="2"/>
  <c r="G50" i="2"/>
  <c r="G51" i="2"/>
  <c r="G53" i="2"/>
  <c r="G54" i="2"/>
  <c r="G55" i="2"/>
  <c r="G57" i="2"/>
  <c r="G58" i="2"/>
  <c r="G60" i="2"/>
  <c r="G61" i="2"/>
  <c r="G62" i="2"/>
  <c r="G63" i="2"/>
  <c r="G64" i="2"/>
  <c r="G65" i="2"/>
  <c r="G26" i="2"/>
  <c r="G5" i="2"/>
  <c r="G6" i="2"/>
  <c r="G7" i="2"/>
  <c r="G8" i="2"/>
  <c r="G9" i="2"/>
  <c r="G10" i="2"/>
  <c r="G11" i="2"/>
  <c r="G12" i="2"/>
  <c r="G13" i="2"/>
  <c r="G15" i="2"/>
  <c r="G17" i="2"/>
  <c r="G18" i="2"/>
  <c r="G19" i="2"/>
  <c r="G21" i="2"/>
</calcChain>
</file>

<file path=xl/sharedStrings.xml><?xml version="1.0" encoding="utf-8"?>
<sst xmlns="http://schemas.openxmlformats.org/spreadsheetml/2006/main" count="1040" uniqueCount="284">
  <si>
    <t>R-value</t>
  </si>
  <si>
    <t>Comments</t>
  </si>
  <si>
    <t>Prod. type</t>
  </si>
  <si>
    <t>Autex Industries Ltd</t>
  </si>
  <si>
    <t>CSR Bradford Insulation</t>
  </si>
  <si>
    <t>Premier Insulation Ltd</t>
  </si>
  <si>
    <t>Terra Lana Products Ltd</t>
  </si>
  <si>
    <t>Tasman Insulation NZ Ltd</t>
  </si>
  <si>
    <t>Terra Lana</t>
  </si>
  <si>
    <t>Pink Batts</t>
  </si>
  <si>
    <t>Snug Floor</t>
  </si>
  <si>
    <t>Cylinder wrap</t>
  </si>
  <si>
    <t>GreenStuf</t>
  </si>
  <si>
    <t>Ecofleece</t>
  </si>
  <si>
    <t>Ecotherm</t>
  </si>
  <si>
    <t>Technobond</t>
  </si>
  <si>
    <t>Ellis Fibre</t>
  </si>
  <si>
    <t xml:space="preserve">Ecotherm </t>
  </si>
  <si>
    <t>MaxiFloor+</t>
  </si>
  <si>
    <t>Earthwool</t>
  </si>
  <si>
    <t>Knauf Insulation Pty  Ltd</t>
  </si>
  <si>
    <t>Enviro blanket</t>
  </si>
  <si>
    <t xml:space="preserve">GreenStuf </t>
  </si>
  <si>
    <t>Mammoth Multi</t>
  </si>
  <si>
    <t>Enviroblanket</t>
  </si>
  <si>
    <t>Manufacturer / Importer</t>
  </si>
  <si>
    <t>Climate zone 3</t>
  </si>
  <si>
    <t>Accepted as TOTAL FILL solution if installed</t>
  </si>
  <si>
    <t xml:space="preserve">Accepted as TOP-UP solution if installed </t>
  </si>
  <si>
    <t>Climate zones 1 &amp; 2</t>
  </si>
  <si>
    <t>Wool/Polyester under floor laminate</t>
  </si>
  <si>
    <t>Novatherm cylinder wrap</t>
  </si>
  <si>
    <t>'Lower Spec'</t>
  </si>
  <si>
    <t>Notes:</t>
  </si>
  <si>
    <t>Bradford Gold</t>
  </si>
  <si>
    <t>2x 1.8</t>
  </si>
  <si>
    <t xml:space="preserve">* Two layers of R1.8 blanket. First layer between joists/trusses.Second layer perpendicular to first layer and over joists/trusses. </t>
  </si>
  <si>
    <t>2x 3.2</t>
  </si>
  <si>
    <t xml:space="preserve">* Two layers of R3.2 segments. First layer between joists/trusses.Second layer perpendicular to first layer and over joists/trusses. </t>
  </si>
  <si>
    <t xml:space="preserve">* Two layers of R1.9 blankets. First layer between joists/trusses.Second layer perpendicular to first layer and over joists/trusses. </t>
  </si>
  <si>
    <t>2x 1.9</t>
  </si>
  <si>
    <t>Brand name</t>
  </si>
  <si>
    <t>Material type</t>
  </si>
  <si>
    <t>GEM name</t>
  </si>
  <si>
    <t>Polyester</t>
  </si>
  <si>
    <t>Novatherm</t>
  </si>
  <si>
    <t xml:space="preserve">Product does not meet the prescribed product R-value for the relevant climate zone/method of product installation and may only be installed as a lower-specification product where a particular roof type or construction does not allow for the installation of the specified eligible product. </t>
  </si>
  <si>
    <t>Mammoth</t>
  </si>
  <si>
    <t xml:space="preserve">Mammoth Multi </t>
  </si>
  <si>
    <t>Eco Wrap</t>
  </si>
  <si>
    <t>List of accepted insulation products: CEILING INSULATION</t>
  </si>
  <si>
    <t>Autex GreenStuf Underfloor Blanket R1.5</t>
  </si>
  <si>
    <t>Autex GreenStuf Underfloor Blanket R1.8</t>
  </si>
  <si>
    <t>Autex Maxifloor+ Underfloor Segment R1.5</t>
  </si>
  <si>
    <t>Ellis Fibre Technobond Underfloor Blanket R1.6</t>
  </si>
  <si>
    <t>Ellis Fibre Technobond Underfloor Blanket R1.8</t>
  </si>
  <si>
    <t>Knauf Earthwool Underfloor Blanket R1.8</t>
  </si>
  <si>
    <t>Tasman Snug Floor Underfloor Segment R1.6</t>
  </si>
  <si>
    <t>Tasman Snug Floor Underfloor Segment R2.6</t>
  </si>
  <si>
    <t>Terra Lana Wool/Polyester Underfloor Blanket R1.4</t>
  </si>
  <si>
    <t>Cocoon Standard</t>
  </si>
  <si>
    <t>Autex Cocoon Standard Underfloor Blanket R1.5</t>
  </si>
  <si>
    <t>Cocoon Max</t>
  </si>
  <si>
    <t>Eco Insulation Ltd</t>
  </si>
  <si>
    <t>Blanket</t>
  </si>
  <si>
    <t>Segment</t>
  </si>
  <si>
    <t>Glass Wool</t>
  </si>
  <si>
    <t>Sheep Wool</t>
  </si>
  <si>
    <t>Sheep Wool / Polyester blend</t>
  </si>
  <si>
    <t>Wool/Polyester Blend</t>
  </si>
  <si>
    <t>PolyKing Underfloor Insulation R1.4</t>
  </si>
  <si>
    <t>Terra Lana PolyKing Underfloor Blanket R1.4</t>
  </si>
  <si>
    <t>Knauf Earthwool Underfloor Quilted Blanket R1.5</t>
  </si>
  <si>
    <t>Non-combustible or Group Number no higher than 3?</t>
  </si>
  <si>
    <t>List of accepted products: UNDERFLOOR INSULATION (all climates)</t>
  </si>
  <si>
    <t>Lower Spec</t>
  </si>
  <si>
    <t>List of accepted products: WALL INSULATION (all climates)</t>
  </si>
  <si>
    <t>Premier Novatherm</t>
  </si>
  <si>
    <t xml:space="preserve">Novatherm </t>
  </si>
  <si>
    <t xml:space="preserve">Mammoth </t>
  </si>
  <si>
    <t>Yes</t>
  </si>
  <si>
    <t>Autex GreenStuf Wall Segment R2.0</t>
  </si>
  <si>
    <t>Autex GreenStuf Wall Segment R2.2</t>
  </si>
  <si>
    <t>Autex GreenStuf Wall Segment R2.5</t>
  </si>
  <si>
    <t>Pink Batts Handy Pack</t>
  </si>
  <si>
    <t>Tasman Pink Batts Handy Pack Wall Segment R2.4</t>
  </si>
  <si>
    <t>Tasman Pink Batts Wall Segment R1.8</t>
  </si>
  <si>
    <t>Premier Insulation</t>
  </si>
  <si>
    <t>Premier Wall Blanket R1.8</t>
  </si>
  <si>
    <t>Premier Wall Blanket R2.2</t>
  </si>
  <si>
    <t>Knauf Earthwool Wall Segment R2.2</t>
  </si>
  <si>
    <t>Knauf Earthwool Wall Segment R2.4</t>
  </si>
  <si>
    <t>Knauf Earthwool Wall Segment R2.6</t>
  </si>
  <si>
    <t>Knauf Earthwool Wall Segment R2.8</t>
  </si>
  <si>
    <t>Autex GreenStuf Roll Form R1.8</t>
  </si>
  <si>
    <t>Temper Guard</t>
  </si>
  <si>
    <t>Temper Guard Wall Blanket R1.8</t>
  </si>
  <si>
    <t>Temper Guard Wall Blanket R2.2</t>
  </si>
  <si>
    <t>Temper Guard Wall Blanket R2.7</t>
  </si>
  <si>
    <t>PIL Group Limited</t>
  </si>
  <si>
    <t>Temper Cloud</t>
  </si>
  <si>
    <t>PIL Temper Cloud Underfloor Blanket R1.5</t>
  </si>
  <si>
    <t>Eco Insulation</t>
  </si>
  <si>
    <t>Eco Insulation Glasswool Wall Segment R2.2</t>
  </si>
  <si>
    <t>Eco Insulation Glasswool Wall Segment R2.3</t>
  </si>
  <si>
    <t>Eco Insulation Glasswool Wall Segment R2.4</t>
  </si>
  <si>
    <t>Eco Insulation Glasswool Wall Segment R2.6</t>
  </si>
  <si>
    <t>Eco Insulation Glasswool Wall Segment R2.8</t>
  </si>
  <si>
    <t>Greenstuf Ceiling Blkt R1.8</t>
  </si>
  <si>
    <t>Greenstuf Ceiling Blkt R2.9</t>
  </si>
  <si>
    <t>Greenstuf Ceiling Blkt R3.2</t>
  </si>
  <si>
    <t>Greenstuf Ceiling Blkt R3.4</t>
  </si>
  <si>
    <t>Greenstuf Ceiling Blkt R3.6</t>
  </si>
  <si>
    <t>Bradford Gold Ceiling Blkt R1.8</t>
  </si>
  <si>
    <t>Bradford Gold Ceiling Blkt R2.6</t>
  </si>
  <si>
    <t>Bradford Gold Ceiling Blkt R2.9</t>
  </si>
  <si>
    <t>Bradford Gold Ceiling Blkt R3.2</t>
  </si>
  <si>
    <t>Bradford Gold Ceiling Seg R1.8</t>
  </si>
  <si>
    <t>Bradford Gold Ceiling Seg R2.7</t>
  </si>
  <si>
    <t>Bradford Gold Ceiling Seg R3.6</t>
  </si>
  <si>
    <t>Bradford Gold Ceiling Seg R4.0</t>
  </si>
  <si>
    <t>Bradford Gold Ceiling Seg R5.0</t>
  </si>
  <si>
    <t>Ecofleece Ceiling Blkt R1.8</t>
  </si>
  <si>
    <t>Ecofleece Ceiling Blkt R1.8 (x2)</t>
  </si>
  <si>
    <t>Ecofleece Ceiling Blkt R2.6</t>
  </si>
  <si>
    <t>Ecofleece Ceiling Blkt R2.9</t>
  </si>
  <si>
    <t>Ecofleece Ceiling Blkt R3.2</t>
  </si>
  <si>
    <t>Ecotherm Ceiling Blkt R1.8</t>
  </si>
  <si>
    <t>Eco Ins Glass Ceiling Blkt R1.8</t>
  </si>
  <si>
    <t>Eco Ins Glass Ceiling Blkt R2.9</t>
  </si>
  <si>
    <t>Eco Ins Glass Ceiling Blkt R3.2</t>
  </si>
  <si>
    <t>Eco Ins Glass Ceiling Blkt R3.6</t>
  </si>
  <si>
    <t>Eco Ins Glass Ceiling Seg R2.9</t>
  </si>
  <si>
    <t>Eco Ins Glass Ceiling Seg R3.3</t>
  </si>
  <si>
    <t>Eco Ins Glass Ceiling Seg R3.6</t>
  </si>
  <si>
    <t>Eco Ins Glass Ceiling Seg R4.2</t>
  </si>
  <si>
    <t>Eco Ins Glass Ceiling Seg R5.2</t>
  </si>
  <si>
    <t>Eco Ins Glass Ceiling Seg R6.3</t>
  </si>
  <si>
    <t>Technobond Ceiling Blkt R2.6</t>
  </si>
  <si>
    <t>Technobond Ceiling Blkt R3.2</t>
  </si>
  <si>
    <t>Technobond Ceiling Blkt R3.4</t>
  </si>
  <si>
    <t>Novatherm Ceiling Blkt R1.8</t>
  </si>
  <si>
    <t>Mammoth Ceiling Blkt R1.8</t>
  </si>
  <si>
    <t>Novatherm Ceiling Blkt R2.6</t>
  </si>
  <si>
    <t>Mammoth Ceiling Blkt R2.6</t>
  </si>
  <si>
    <t>Prem/Nova Ceiling Blkt R2.6</t>
  </si>
  <si>
    <t>Novatherm Ceiling Blkt R2.9</t>
  </si>
  <si>
    <t>Mammoth Ceiling Blkt R2.9</t>
  </si>
  <si>
    <t>Prem/Nova Ceiling Blkt R2.9</t>
  </si>
  <si>
    <t xml:space="preserve">EnviroBlkt Ceiling Blkt R2.9 </t>
  </si>
  <si>
    <t>EnviroBlkt Ceiling Blkt R3.0</t>
  </si>
  <si>
    <t>Novatherm Ceiling Blkt R3.2</t>
  </si>
  <si>
    <t>Mammoth Ceiling Blkt R3.2</t>
  </si>
  <si>
    <t>Prem/Nova Ceiling Blkt R3.2</t>
  </si>
  <si>
    <t>Mammoth Ceiling Blkt R3.3</t>
  </si>
  <si>
    <t>Novatherm Ceiling Blkt R3.6</t>
  </si>
  <si>
    <t>Mammoth Ceiling Blkt R3.6</t>
  </si>
  <si>
    <t>Prem/Nova Ceiling Blkt R3.6</t>
  </si>
  <si>
    <t>Novatherm Ceiling Blkt R4.0</t>
  </si>
  <si>
    <t>Mammoth Ceiling Blkt R4.0</t>
  </si>
  <si>
    <t>Prem/Nova Ceiling Blkt R4.0</t>
  </si>
  <si>
    <t>Earthwool Ceiling Blkt R1.8</t>
  </si>
  <si>
    <t>Earthwool Ceiling Blkt R2.9</t>
  </si>
  <si>
    <t>Earthwool Ceiling Blkt R3.2</t>
  </si>
  <si>
    <t>Earthwool Ceiling Blkt R3.6</t>
  </si>
  <si>
    <t>Earthwool Ceiling Seg R2.9</t>
  </si>
  <si>
    <t>Earthwool Ceiling Seg R3.2</t>
  </si>
  <si>
    <t>Earthwool Ceiling Seg R3.2 (x2)</t>
  </si>
  <si>
    <t>Earthwool Ceiling Seg R3.3</t>
  </si>
  <si>
    <t>Earthwool Ceiling Seg R3.6</t>
  </si>
  <si>
    <t>Earthwool Ceiling Seg R4.1</t>
  </si>
  <si>
    <t>Earthwool Ceiling Seg R5.2</t>
  </si>
  <si>
    <t>Earthwool Ceiling Seg R6.3</t>
  </si>
  <si>
    <t>Temper Guard Ceiling Blkt R2.9</t>
  </si>
  <si>
    <t>Temper Guard Ceiling Blkt R3.3</t>
  </si>
  <si>
    <t>Temper Guard Ceiling Blkt R3.6</t>
  </si>
  <si>
    <t>Temper Guard Ceiling Seg R3.6</t>
  </si>
  <si>
    <t>Pink Batts Ceiling Seg R1.8</t>
  </si>
  <si>
    <t>Pink Batts Ceiling Seg R2.6</t>
  </si>
  <si>
    <t>Pink Batts Ceiling Seg R2.9</t>
  </si>
  <si>
    <t>Pink Batts Ceiling Seg R3.3</t>
  </si>
  <si>
    <t>Pink Batts Ceiling Seg R3.6</t>
  </si>
  <si>
    <t>Pink Batts Ceiling Seg R4.0</t>
  </si>
  <si>
    <t>Pink Batts Ceiling Seg R5.0</t>
  </si>
  <si>
    <t>Pink Batts Ceiling Seg R6.0</t>
  </si>
  <si>
    <t>T.Lana Ceiling Blkt R1.9</t>
  </si>
  <si>
    <t>T.Lana Ceiling Blkt R1.9 (x2)</t>
  </si>
  <si>
    <t>T.Lana Ceiling Blkt R2.6</t>
  </si>
  <si>
    <t>Autex Cocoon Max Underfloor Blanket R1.8</t>
  </si>
  <si>
    <t>Eco Ins Ecotherm Underfloor Blanket R1.5</t>
  </si>
  <si>
    <t>Eco Ins Ecotherm Underfloor Blanket R1.8</t>
  </si>
  <si>
    <t>Eco Ins Thermal Underfloor (Wrap) Blanket R1.5</t>
  </si>
  <si>
    <t>Eco Ins Faced Thermal Underfloor Blanket R1.8</t>
  </si>
  <si>
    <t>Temper Guard Ceiling Blkt R2.2</t>
  </si>
  <si>
    <t>Temper Guard Ceiling Blkt R1.8</t>
  </si>
  <si>
    <t>Temper Guard Ceiling Blkt R2.7</t>
  </si>
  <si>
    <t>Temper Guard Ceiling Seg R2.2</t>
  </si>
  <si>
    <t>Temper Guard Wall Segment R2.2</t>
  </si>
  <si>
    <t>Inzone Industries</t>
  </si>
  <si>
    <t>Mammoth Wall Pad R2.5</t>
  </si>
  <si>
    <t>Inzone Industries Ltd</t>
  </si>
  <si>
    <t>Mammoth Underfloor Blanket R1.5</t>
  </si>
  <si>
    <t>Novatherm Underfloor Blanket R1.5</t>
  </si>
  <si>
    <t>Premier Novatherm Underfloor Blanket R1.5</t>
  </si>
  <si>
    <t>Enviro Underfloor Blanket R1.6</t>
  </si>
  <si>
    <t>Novatherm Underfloor Blanket R1.8</t>
  </si>
  <si>
    <t>Premier Novatherm Underfloor Blanket R1.8</t>
  </si>
  <si>
    <t>Mammoth Underfloor Blanket R1.8</t>
  </si>
  <si>
    <t>Mammoth Multi Underfloor Segment R1.8</t>
  </si>
  <si>
    <t>Mammoth Multi Underfloor Segment R1.9</t>
  </si>
  <si>
    <t>Mammoth Wall Segment R2.0</t>
  </si>
  <si>
    <t>Mammoth Wall Segment R2.2</t>
  </si>
  <si>
    <t>Pink Batts Classic</t>
  </si>
  <si>
    <t>Pink Batts Ultra</t>
  </si>
  <si>
    <t>Tasman Pink Batts Classic Wall Segments R2.4</t>
  </si>
  <si>
    <t>Tasman Pink Batts Classic Wall Segments R2.2</t>
  </si>
  <si>
    <t>Tasman Pink Batts Ultra Wall Segments R2.6</t>
  </si>
  <si>
    <t>Tasman Pink Batts Ultra Wall Segments R2.8</t>
  </si>
  <si>
    <t>Premier Underfloor Blanket R1.5</t>
  </si>
  <si>
    <t>Premier Underfloor Blanket R1.8</t>
  </si>
  <si>
    <t>Premier Glass Ceiling Blkt R1.8</t>
  </si>
  <si>
    <t>Premier Glass Ceiling Blkt R2.2</t>
  </si>
  <si>
    <t>Premier Glass Ceiling Blkt R2.7</t>
  </si>
  <si>
    <t>Premier Glass Ceiling Blkt R2.9</t>
  </si>
  <si>
    <t>Premier Glass Ceiling Blkt R3.3</t>
  </si>
  <si>
    <t>Premier Glass Ceiling Blkt R3.6</t>
  </si>
  <si>
    <t>Premier Glass Ceiling Seg R3.6</t>
  </si>
  <si>
    <t>Premier</t>
  </si>
  <si>
    <t>Temper Cloud Poly Ceiling Blkt R2.9</t>
  </si>
  <si>
    <t>Temper Cloud Glass Ceiling Blkt R2.9</t>
  </si>
  <si>
    <t>Premier Poly Ceiling Blkt R2.9</t>
  </si>
  <si>
    <t>PIL Temper Cloud Underfloor Blanket R1.8</t>
  </si>
  <si>
    <t>Temper Cloud Poly Ceiling Blkt R1.8</t>
  </si>
  <si>
    <t>Temper Guard Ceiling Blkt R2.4</t>
  </si>
  <si>
    <t>Premier Glass Ceiling Blkt R2.4</t>
  </si>
  <si>
    <t>Premier Wall Blanket R2.4</t>
  </si>
  <si>
    <t>Temper Guard Wall Blanket R2.4</t>
  </si>
  <si>
    <t>PGF Insulation Sdn Bhd / Number 8 Marketing</t>
  </si>
  <si>
    <t>Brownie</t>
  </si>
  <si>
    <t>Brownie Slab R3.6</t>
  </si>
  <si>
    <t>Premier Poly Ceiling Blkt R1.8</t>
  </si>
  <si>
    <t>Premier Poly Ceiling Blkt R3.3</t>
  </si>
  <si>
    <t>Temper Cloud Poly Ceiling Blkt R3.3</t>
  </si>
  <si>
    <t>PIL Premier Poly Underfloor Blanket R1.5</t>
  </si>
  <si>
    <t>PIL Premier Poly Underfloor Blanket R1.8</t>
  </si>
  <si>
    <t>Brownie Slab R4.0</t>
  </si>
  <si>
    <t>Premier Poly Ceiling Blkt R3.6</t>
  </si>
  <si>
    <t>Temper Cloud Poly Ceiling Blkt R3.6</t>
  </si>
  <si>
    <t>Temper Cloud Poly Ceiling Blkt R2.4</t>
  </si>
  <si>
    <t>Premier Poly Ceiling Blkt R2.4</t>
  </si>
  <si>
    <t xml:space="preserve">The process and criteria applied by EECA for assessing whether insulation products (ceiling, wall and underfloor insulation, and hot water 
cylinder wraps) are eligible for inclusion in EECA’s List of Accepted Insulation Products is set out in EECA’s Insulation Product Approval 
Policy (available from the same web link above).  </t>
  </si>
  <si>
    <t>https://www.eeca.govt.nz/our-work/programmes-and-funding/efficient-homes/approved-products-for-funding-programmes/</t>
  </si>
  <si>
    <t>EECA (the Energy Efficiency &amp; Conservation Authority) maintains this List of Accepted Insulation Products that may be installed under the New Zealand Government’s Warmer Kiwi Homes programme and under voluntary targeted rate schemes of local councils. The List of Accepted Insulation Products is published on EECA’s website.</t>
  </si>
  <si>
    <t>EECA's List of Accepted Insulation Products</t>
  </si>
  <si>
    <r>
      <t>BETWEEN 
 joists/trusses</t>
    </r>
    <r>
      <rPr>
        <sz val="11"/>
        <rFont val="Sitka"/>
      </rPr>
      <t xml:space="preserve">
(minimum R3.4 segments/blankets)</t>
    </r>
  </si>
  <si>
    <r>
      <t>OVER 
 joists/trusses</t>
    </r>
    <r>
      <rPr>
        <sz val="11"/>
        <rFont val="Sitka"/>
      </rPr>
      <t xml:space="preserve">
(minimum R2.9 blankets)</t>
    </r>
  </si>
  <si>
    <r>
      <t>OVER 
 joists/trusses</t>
    </r>
    <r>
      <rPr>
        <sz val="11"/>
        <rFont val="Sitka"/>
      </rPr>
      <t xml:space="preserve">
(minimum R1.8 segments/blankets)</t>
    </r>
  </si>
  <si>
    <r>
      <t>BETWEEN 
 joists/trusses</t>
    </r>
    <r>
      <rPr>
        <sz val="11"/>
        <rFont val="Sitka"/>
      </rPr>
      <t xml:space="preserve">
(minimum R4.0 segments/blankets)</t>
    </r>
  </si>
  <si>
    <r>
      <t>OVER 
 joists/trusses</t>
    </r>
    <r>
      <rPr>
        <sz val="11"/>
        <rFont val="Sitka"/>
      </rPr>
      <t xml:space="preserve">
(minimum R3.3 blankets)</t>
    </r>
  </si>
  <si>
    <r>
      <t>OVER 
 joists/trusses</t>
    </r>
    <r>
      <rPr>
        <sz val="11"/>
        <rFont val="Sitka"/>
      </rPr>
      <t xml:space="preserve">
(minimum R2.4 segments/blankets)</t>
    </r>
  </si>
  <si>
    <t>List of accepted products: CYLINDER WRAP (all climate zones)</t>
  </si>
  <si>
    <t>Premier Glass Ceiling Blkt R4.1</t>
  </si>
  <si>
    <t>Premier Glass Ceiling Seg R4.1</t>
  </si>
  <si>
    <t>Temper Guard Ceiling Blkt R4.1</t>
  </si>
  <si>
    <t>Temper Guard Ceiling Seg R4.1</t>
  </si>
  <si>
    <t>CSR Bradford</t>
  </si>
  <si>
    <t>Bradford Gold Wall Segment R1.8</t>
  </si>
  <si>
    <t>Bradford Gold Wall Segment R2.2</t>
  </si>
  <si>
    <t>Bradford Gold Wall Segment R2.4</t>
  </si>
  <si>
    <t>Bradford Gold Wall Segment R2.6</t>
  </si>
  <si>
    <t>Bradford Gold Wall Segment R2.8</t>
  </si>
  <si>
    <t>Bradford Gold Wall Segment R3.5</t>
  </si>
  <si>
    <t>Bradford Gold Ceiling Seg R2.2</t>
  </si>
  <si>
    <t>Bradford Gold Ceiling Seg R3.2</t>
  </si>
  <si>
    <t>Bradford Gold Ceiling Seg R6.0</t>
  </si>
  <si>
    <t>Temper Cloud Poly Wall Blanket R2.4</t>
  </si>
  <si>
    <t>Temper Cloud Poly Wall Blanket R1.8</t>
  </si>
  <si>
    <t>No</t>
  </si>
  <si>
    <t>Premier Poly Wall Blanket R1.8</t>
  </si>
  <si>
    <t>Premier Poly Wall Blanket R2.4</t>
  </si>
  <si>
    <t>PGF Insulation Sdn Bhd / Enveloped Solutions</t>
  </si>
  <si>
    <t>Eliment</t>
  </si>
  <si>
    <t>Eliment Slab R3.6</t>
  </si>
  <si>
    <t>Eliment Slab R4.0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</si>
</sst>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1409]d\ mmmm\ yyyy;@"/>
  </numFmts>
  <fonts count="21">
    <font>
      <sz val="10"/>
      <name val="Arial"/>
    </font>
    <font>
      <b/>
      <sz val="10"/>
      <name val="Arial"/>
      <family val="2"/>
    </font>
    <font>
      <sz val="8"/>
      <name val="Arial"/>
      <family val="2"/>
    </font>
    <font>
      <sz val="10"/>
      <name val="Arial"/>
      <family val="2"/>
    </font>
    <font>
      <sz val="10"/>
      <name val="Arial"/>
      <family val="2"/>
    </font>
    <font>
      <sz val="10"/>
      <name val="Sitka Banner"/>
    </font>
    <font>
      <sz val="10"/>
      <name val="Sitka"/>
    </font>
    <font>
      <sz val="11"/>
      <name val="Sitka"/>
    </font>
    <font>
      <b/>
      <u/>
      <sz val="11"/>
      <name val="Sitka"/>
    </font>
    <font>
      <b/>
      <sz val="11"/>
      <name val="Sitka"/>
    </font>
    <font>
      <u/>
      <sz val="11"/>
      <color indexed="12"/>
      <name val="Sitka Banner"/>
    </font>
    <font>
      <u/>
      <sz val="12"/>
      <color indexed="12"/>
      <name val="Sitka"/>
    </font>
    <font>
      <u/>
      <sz val="11"/>
      <color indexed="12"/>
      <name val="Sitka"/>
    </font>
    <font>
      <b/>
      <sz val="12"/>
      <name val="Sitka"/>
    </font>
    <font>
      <b/>
      <sz val="10"/>
      <name val="Sitka"/>
    </font>
    <font>
      <b/>
      <sz val="14"/>
      <color indexed="10"/>
      <name val="Sitka"/>
    </font>
    <font>
      <b/>
      <sz val="14"/>
      <color theme="0"/>
      <name val="Sitka"/>
    </font>
    <font>
      <b/>
      <sz val="16"/>
      <color theme="0"/>
      <name val="Sitka"/>
    </font>
    <font>
      <sz val="16"/>
      <color theme="0"/>
      <name val="Sitka"/>
    </font>
    <font>
      <sz val="10"/>
      <color theme="1"/>
      <name val="Sitka"/>
    </font>
    <font>
      <b/>
      <sz val="10"/>
      <color theme="1"/>
      <name val="Sitka"/>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447474"/>
        <bgColor indexed="64"/>
      </patternFill>
    </fill>
    <fill>
      <patternFill patternType="solid">
        <fgColor rgb="FF447474"/>
        <bgColor indexed="31"/>
      </patternFill>
    </fill>
    <fill>
      <patternFill patternType="solid">
        <fgColor theme="0"/>
        <bgColor indexed="31"/>
      </patternFill>
    </fill>
  </fills>
  <borders count="36">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bottom/>
      <diagonal/>
    </border>
    <border>
      <left style="thick">
        <color indexed="64"/>
      </left>
      <right style="thick">
        <color indexed="64"/>
      </right>
      <top/>
      <bottom/>
      <diagonal/>
    </border>
    <border>
      <left/>
      <right/>
      <top style="thick">
        <color indexed="64"/>
      </top>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top style="thin">
        <color indexed="64"/>
      </top>
      <bottom/>
      <diagonal/>
    </border>
    <border>
      <left style="thick">
        <color indexed="64"/>
      </left>
      <right style="thin">
        <color indexed="64"/>
      </right>
      <top/>
      <bottom/>
      <diagonal/>
    </border>
    <border>
      <left/>
      <right style="thick">
        <color indexed="64"/>
      </right>
      <top style="thin">
        <color indexed="0"/>
      </top>
      <bottom style="thin">
        <color indexed="0"/>
      </bottom>
      <diagonal/>
    </border>
    <border>
      <left/>
      <right style="thick">
        <color indexed="64"/>
      </right>
      <top style="thin">
        <color indexed="0"/>
      </top>
      <bottom/>
      <diagonal/>
    </border>
    <border>
      <left style="thick">
        <color indexed="64"/>
      </left>
      <right/>
      <top style="thin">
        <color indexed="64"/>
      </top>
      <bottom style="thin">
        <color indexed="64"/>
      </bottom>
      <diagonal/>
    </border>
    <border>
      <left style="thick">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top/>
      <bottom/>
      <diagonal/>
    </border>
    <border>
      <left style="thick">
        <color indexed="64"/>
      </left>
      <right style="thin">
        <color indexed="64"/>
      </right>
      <top style="thin">
        <color theme="4" tint="0.39997558519241921"/>
      </top>
      <bottom/>
      <diagonal/>
    </border>
    <border>
      <left style="thick">
        <color indexed="64"/>
      </left>
      <right/>
      <top/>
      <bottom style="thin">
        <color theme="4" tint="0.39997558519241921"/>
      </bottom>
      <diagonal/>
    </border>
    <border>
      <left/>
      <right style="thick">
        <color indexed="64"/>
      </right>
      <top/>
      <bottom style="thin">
        <color theme="4" tint="0.39997558519241921"/>
      </bottom>
      <diagonal/>
    </border>
    <border>
      <left/>
      <right/>
      <top/>
      <bottom style="thin">
        <color theme="4" tint="0.39997558519241921"/>
      </bottom>
      <diagonal/>
    </border>
  </borders>
  <cellStyleXfs count="4">
    <xf numFmtId="0" fontId="0" fillId="0" borderId="0"/>
    <xf numFmtId="164" fontId="4"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cellStyleXfs>
  <cellXfs count="145">
    <xf numFmtId="0" fontId="0" fillId="0" borderId="0" xfId="0"/>
    <xf numFmtId="0" fontId="1" fillId="0" borderId="0" xfId="0" applyFont="1"/>
    <xf numFmtId="0" fontId="0" fillId="0" borderId="0" xfId="0" applyBorder="1"/>
    <xf numFmtId="0" fontId="0" fillId="0" borderId="0" xfId="0" applyBorder="1" applyAlignment="1">
      <alignment horizontal="left"/>
    </xf>
    <xf numFmtId="165" fontId="0" fillId="0" borderId="0" xfId="0" applyNumberFormat="1" applyBorder="1" applyAlignment="1">
      <alignment horizontal="center"/>
    </xf>
    <xf numFmtId="0" fontId="0" fillId="3" borderId="0" xfId="0" applyFill="1" applyBorder="1"/>
    <xf numFmtId="0" fontId="0" fillId="3" borderId="0" xfId="0" applyFill="1" applyBorder="1" applyAlignment="1">
      <alignment horizontal="left"/>
    </xf>
    <xf numFmtId="165" fontId="0" fillId="3" borderId="0" xfId="0" applyNumberFormat="1" applyFill="1" applyBorder="1" applyAlignment="1">
      <alignment horizontal="center"/>
    </xf>
    <xf numFmtId="0" fontId="0" fillId="0" borderId="0" xfId="0" applyFill="1" applyBorder="1"/>
    <xf numFmtId="0" fontId="0" fillId="0" borderId="0" xfId="0" applyFill="1"/>
    <xf numFmtId="0" fontId="0" fillId="3" borderId="0" xfId="0" applyFill="1"/>
    <xf numFmtId="0" fontId="1" fillId="0" borderId="0" xfId="0" applyFont="1" applyFill="1" applyBorder="1"/>
    <xf numFmtId="14" fontId="1" fillId="0" borderId="0" xfId="0" applyNumberFormat="1" applyFont="1" applyFill="1" applyBorder="1"/>
    <xf numFmtId="0" fontId="3" fillId="0" borderId="1" xfId="0" applyFont="1" applyFill="1" applyBorder="1" applyAlignment="1">
      <alignment horizontal="left"/>
    </xf>
    <xf numFmtId="165" fontId="0" fillId="0" borderId="0" xfId="0" applyNumberFormat="1" applyFill="1" applyBorder="1"/>
    <xf numFmtId="0" fontId="1" fillId="3" borderId="0" xfId="0" applyFont="1" applyFill="1"/>
    <xf numFmtId="0" fontId="0" fillId="0" borderId="3" xfId="0" applyBorder="1"/>
    <xf numFmtId="0" fontId="0" fillId="3" borderId="3" xfId="0" applyFill="1" applyBorder="1"/>
    <xf numFmtId="0" fontId="6" fillId="3" borderId="0" xfId="3" applyFont="1" applyFill="1"/>
    <xf numFmtId="0" fontId="7" fillId="3" borderId="0" xfId="3" applyFont="1" applyFill="1"/>
    <xf numFmtId="0" fontId="8" fillId="3" borderId="0" xfId="3" applyFont="1" applyFill="1"/>
    <xf numFmtId="0" fontId="9" fillId="3" borderId="0" xfId="3" applyFont="1" applyFill="1"/>
    <xf numFmtId="0" fontId="11" fillId="3" borderId="0" xfId="2" applyFont="1" applyFill="1" applyAlignment="1" applyProtection="1">
      <alignment horizontal="left" wrapText="1"/>
    </xf>
    <xf numFmtId="0" fontId="6" fillId="3" borderId="0" xfId="3" applyFont="1" applyFill="1" applyAlignment="1">
      <alignment vertical="center"/>
    </xf>
    <xf numFmtId="0" fontId="13" fillId="3" borderId="0" xfId="3" applyFont="1" applyFill="1"/>
    <xf numFmtId="0" fontId="16" fillId="4" borderId="4" xfId="3" applyFont="1" applyFill="1" applyBorder="1" applyAlignment="1">
      <alignment horizontal="left" vertical="center"/>
    </xf>
    <xf numFmtId="0" fontId="16" fillId="4" borderId="5" xfId="3" applyFont="1" applyFill="1" applyBorder="1" applyAlignment="1">
      <alignment horizontal="left" vertical="center"/>
    </xf>
    <xf numFmtId="0" fontId="16" fillId="4" borderId="6" xfId="3" applyFont="1" applyFill="1" applyBorder="1" applyAlignment="1">
      <alignment horizontal="left" vertical="center"/>
    </xf>
    <xf numFmtId="0" fontId="17" fillId="5" borderId="0" xfId="0" applyFont="1" applyFill="1" applyBorder="1" applyAlignment="1">
      <alignment vertical="center"/>
    </xf>
    <xf numFmtId="0" fontId="18" fillId="5" borderId="0" xfId="0" applyFont="1" applyFill="1" applyBorder="1"/>
    <xf numFmtId="0" fontId="18" fillId="5" borderId="0" xfId="0" applyFont="1" applyFill="1" applyBorder="1" applyAlignment="1">
      <alignment horizontal="left"/>
    </xf>
    <xf numFmtId="0" fontId="18" fillId="5" borderId="0" xfId="0" applyFont="1" applyFill="1" applyBorder="1" applyAlignment="1">
      <alignment horizontal="center"/>
    </xf>
    <xf numFmtId="165" fontId="18" fillId="5" borderId="0" xfId="0" applyNumberFormat="1" applyFont="1" applyFill="1" applyBorder="1" applyAlignment="1">
      <alignment horizontal="center"/>
    </xf>
    <xf numFmtId="0" fontId="15" fillId="6" borderId="0" xfId="0" applyFont="1" applyFill="1" applyBorder="1" applyAlignment="1">
      <alignment horizontal="right" vertical="center"/>
    </xf>
    <xf numFmtId="0" fontId="6" fillId="0" borderId="0" xfId="0" applyFont="1" applyBorder="1"/>
    <xf numFmtId="0" fontId="14" fillId="3" borderId="0" xfId="0" applyFont="1" applyFill="1" applyBorder="1"/>
    <xf numFmtId="0" fontId="14" fillId="3" borderId="0" xfId="0" applyFont="1" applyFill="1" applyBorder="1" applyAlignment="1">
      <alignment horizontal="left"/>
    </xf>
    <xf numFmtId="0" fontId="14" fillId="3" borderId="0" xfId="0" applyFont="1" applyFill="1" applyBorder="1" applyAlignment="1">
      <alignment horizontal="center"/>
    </xf>
    <xf numFmtId="165" fontId="14" fillId="3" borderId="0" xfId="0" applyNumberFormat="1" applyFont="1" applyFill="1" applyBorder="1" applyAlignment="1">
      <alignment horizontal="center"/>
    </xf>
    <xf numFmtId="0" fontId="14" fillId="3" borderId="7" xfId="0" applyFont="1" applyFill="1" applyBorder="1" applyAlignment="1">
      <alignment horizontal="center" wrapText="1"/>
    </xf>
    <xf numFmtId="0" fontId="14" fillId="3" borderId="8" xfId="0" applyFont="1" applyFill="1" applyBorder="1" applyAlignment="1">
      <alignment horizontal="center" wrapText="1"/>
    </xf>
    <xf numFmtId="0" fontId="19" fillId="0" borderId="9" xfId="0" applyFont="1" applyFill="1" applyBorder="1"/>
    <xf numFmtId="0" fontId="19" fillId="0" borderId="9" xfId="0" applyFont="1" applyFill="1" applyBorder="1" applyAlignment="1">
      <alignment horizontal="left"/>
    </xf>
    <xf numFmtId="165" fontId="19" fillId="0" borderId="9" xfId="0" applyNumberFormat="1" applyFont="1" applyFill="1" applyBorder="1" applyAlignment="1">
      <alignment horizontal="center"/>
    </xf>
    <xf numFmtId="0" fontId="19" fillId="0" borderId="10" xfId="0" applyFont="1" applyFill="1" applyBorder="1" applyAlignment="1">
      <alignment horizontal="center"/>
    </xf>
    <xf numFmtId="0" fontId="19" fillId="0" borderId="11" xfId="0" applyFont="1" applyFill="1" applyBorder="1" applyAlignment="1">
      <alignment horizontal="center"/>
    </xf>
    <xf numFmtId="0" fontId="19" fillId="0" borderId="9" xfId="0" applyFont="1" applyFill="1" applyBorder="1" applyAlignment="1">
      <alignment horizontal="center"/>
    </xf>
    <xf numFmtId="0" fontId="19" fillId="0" borderId="12" xfId="0" applyFont="1" applyFill="1" applyBorder="1" applyAlignment="1">
      <alignment horizontal="center"/>
    </xf>
    <xf numFmtId="0" fontId="19" fillId="0" borderId="13" xfId="0" applyFont="1" applyFill="1" applyBorder="1"/>
    <xf numFmtId="0" fontId="6" fillId="0" borderId="0" xfId="0" applyFont="1" applyFill="1" applyBorder="1"/>
    <xf numFmtId="0" fontId="19" fillId="0" borderId="5" xfId="0" applyFont="1" applyFill="1" applyBorder="1"/>
    <xf numFmtId="0" fontId="19" fillId="0" borderId="5" xfId="0" applyFont="1" applyFill="1" applyBorder="1" applyAlignment="1">
      <alignment horizontal="left"/>
    </xf>
    <xf numFmtId="165" fontId="19" fillId="0" borderId="5" xfId="0" applyNumberFormat="1" applyFont="1" applyFill="1" applyBorder="1" applyAlignment="1">
      <alignment horizontal="center"/>
    </xf>
    <xf numFmtId="0" fontId="19" fillId="0" borderId="14" xfId="0" applyFont="1" applyFill="1" applyBorder="1" applyAlignment="1">
      <alignment horizontal="center"/>
    </xf>
    <xf numFmtId="0" fontId="19" fillId="0" borderId="15" xfId="0" applyFont="1" applyFill="1" applyBorder="1" applyAlignment="1">
      <alignment horizontal="center"/>
    </xf>
    <xf numFmtId="0" fontId="19" fillId="0" borderId="5" xfId="0" applyFont="1" applyFill="1" applyBorder="1" applyAlignment="1">
      <alignment horizontal="center"/>
    </xf>
    <xf numFmtId="0" fontId="19" fillId="0" borderId="16" xfId="0" applyFont="1" applyFill="1" applyBorder="1" applyAlignment="1">
      <alignment horizontal="center"/>
    </xf>
    <xf numFmtId="0" fontId="19" fillId="0" borderId="17" xfId="0" applyFont="1" applyFill="1" applyBorder="1"/>
    <xf numFmtId="0" fontId="19" fillId="0" borderId="17" xfId="0" applyFont="1" applyFill="1" applyBorder="1" applyAlignment="1">
      <alignment wrapText="1"/>
    </xf>
    <xf numFmtId="0" fontId="6" fillId="0" borderId="5" xfId="0" applyFont="1" applyFill="1" applyBorder="1"/>
    <xf numFmtId="0" fontId="6" fillId="0" borderId="5" xfId="0" applyFont="1" applyFill="1" applyBorder="1" applyAlignment="1">
      <alignment horizontal="left"/>
    </xf>
    <xf numFmtId="165" fontId="6" fillId="0" borderId="5" xfId="0" applyNumberFormat="1" applyFont="1" applyFill="1" applyBorder="1" applyAlignment="1">
      <alignment horizontal="center"/>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5" xfId="0" applyFont="1" applyFill="1" applyBorder="1" applyAlignment="1">
      <alignment horizontal="center"/>
    </xf>
    <xf numFmtId="0" fontId="6" fillId="0" borderId="16" xfId="0" applyFont="1" applyFill="1" applyBorder="1" applyAlignment="1">
      <alignment horizontal="center"/>
    </xf>
    <xf numFmtId="0" fontId="19" fillId="0" borderId="18" xfId="0" applyFont="1" applyFill="1" applyBorder="1" applyAlignment="1">
      <alignment horizontal="center"/>
    </xf>
    <xf numFmtId="0" fontId="19" fillId="0" borderId="19" xfId="0" applyFont="1" applyFill="1" applyBorder="1" applyAlignment="1">
      <alignment horizontal="center"/>
    </xf>
    <xf numFmtId="0" fontId="19" fillId="0" borderId="6" xfId="0" applyFont="1" applyFill="1" applyBorder="1" applyAlignment="1">
      <alignment horizontal="center"/>
    </xf>
    <xf numFmtId="0" fontId="19" fillId="0" borderId="8" xfId="0" applyFont="1" applyFill="1" applyBorder="1" applyAlignment="1">
      <alignment horizontal="center"/>
    </xf>
    <xf numFmtId="0" fontId="19" fillId="0" borderId="0" xfId="0" applyFont="1" applyFill="1" applyBorder="1"/>
    <xf numFmtId="165" fontId="19" fillId="0" borderId="0" xfId="0" applyNumberFormat="1" applyFont="1" applyFill="1" applyBorder="1" applyAlignment="1">
      <alignment horizontal="center"/>
    </xf>
    <xf numFmtId="0" fontId="19" fillId="0" borderId="20" xfId="0" applyFont="1" applyFill="1" applyBorder="1" applyAlignment="1">
      <alignment horizontal="center"/>
    </xf>
    <xf numFmtId="0" fontId="20" fillId="0" borderId="17" xfId="0" applyFont="1" applyFill="1" applyBorder="1" applyAlignment="1">
      <alignment wrapText="1"/>
    </xf>
    <xf numFmtId="0" fontId="19" fillId="0" borderId="21" xfId="0" applyFont="1" applyFill="1" applyBorder="1" applyAlignment="1">
      <alignment wrapText="1"/>
    </xf>
    <xf numFmtId="0" fontId="19" fillId="0" borderId="21" xfId="0" applyFont="1" applyFill="1" applyBorder="1" applyAlignment="1">
      <alignment horizontal="lef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left" wrapText="1"/>
    </xf>
    <xf numFmtId="0" fontId="19" fillId="0" borderId="21" xfId="0" applyFont="1" applyFill="1" applyBorder="1"/>
    <xf numFmtId="0" fontId="19" fillId="0" borderId="7" xfId="0" applyFont="1" applyFill="1" applyBorder="1" applyAlignment="1">
      <alignment horizontal="center"/>
    </xf>
    <xf numFmtId="0" fontId="15" fillId="2" borderId="0" xfId="0" applyFont="1" applyFill="1" applyBorder="1" applyAlignment="1">
      <alignment horizontal="right" vertical="center"/>
    </xf>
    <xf numFmtId="0" fontId="6" fillId="2" borderId="0" xfId="0" applyFont="1" applyFill="1" applyBorder="1"/>
    <xf numFmtId="0" fontId="6" fillId="2" borderId="0" xfId="0" applyFont="1" applyFill="1" applyBorder="1" applyAlignment="1">
      <alignment horizontal="center"/>
    </xf>
    <xf numFmtId="0" fontId="6" fillId="3" borderId="0" xfId="0" applyFont="1" applyFill="1" applyBorder="1"/>
    <xf numFmtId="0" fontId="6" fillId="3" borderId="0" xfId="0" applyFont="1" applyFill="1" applyBorder="1" applyAlignment="1">
      <alignment horizontal="center"/>
    </xf>
    <xf numFmtId="0" fontId="14" fillId="2" borderId="0" xfId="0" applyFont="1" applyFill="1" applyBorder="1" applyAlignment="1">
      <alignment horizontal="left" vertical="top"/>
    </xf>
    <xf numFmtId="0" fontId="6" fillId="2" borderId="0" xfId="0" applyFont="1" applyFill="1" applyBorder="1" applyAlignment="1">
      <alignment horizontal="left"/>
    </xf>
    <xf numFmtId="165" fontId="6" fillId="2" borderId="0" xfId="0" applyNumberFormat="1" applyFont="1" applyFill="1" applyBorder="1" applyAlignment="1">
      <alignment horizontal="center"/>
    </xf>
    <xf numFmtId="166" fontId="14" fillId="2" borderId="0" xfId="0" applyNumberFormat="1" applyFont="1" applyFill="1" applyBorder="1" applyAlignment="1">
      <alignment horizontal="right"/>
    </xf>
    <xf numFmtId="0" fontId="6" fillId="2" borderId="0" xfId="0" applyFont="1" applyFill="1" applyBorder="1" applyAlignment="1">
      <alignment horizontal="center" vertical="top"/>
    </xf>
    <xf numFmtId="0" fontId="6" fillId="3" borderId="0" xfId="0" applyFont="1" applyFill="1" applyBorder="1" applyAlignment="1">
      <alignment horizontal="left"/>
    </xf>
    <xf numFmtId="165" fontId="6" fillId="3" borderId="0" xfId="0" applyNumberFormat="1" applyFont="1" applyFill="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left"/>
    </xf>
    <xf numFmtId="165" fontId="6" fillId="0" borderId="0" xfId="0" applyNumberFormat="1" applyFont="1" applyBorder="1" applyAlignment="1">
      <alignment horizontal="center"/>
    </xf>
    <xf numFmtId="0" fontId="9" fillId="0" borderId="31"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horizontal="center" vertical="top"/>
    </xf>
    <xf numFmtId="165" fontId="9" fillId="0" borderId="0" xfId="0" applyNumberFormat="1" applyFont="1" applyFill="1" applyBorder="1" applyAlignment="1">
      <alignment horizontal="left" vertical="top"/>
    </xf>
    <xf numFmtId="165" fontId="9" fillId="0" borderId="0" xfId="0" applyNumberFormat="1" applyFont="1" applyFill="1" applyBorder="1" applyAlignment="1">
      <alignment horizontal="center" vertical="top"/>
    </xf>
    <xf numFmtId="0" fontId="9" fillId="0" borderId="32"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22" xfId="0" applyFont="1" applyFill="1" applyBorder="1" applyAlignment="1">
      <alignment horizontal="center" vertical="top" wrapText="1"/>
    </xf>
    <xf numFmtId="0" fontId="9" fillId="3" borderId="0" xfId="0" applyFont="1" applyFill="1" applyBorder="1" applyAlignment="1">
      <alignment vertical="top"/>
    </xf>
    <xf numFmtId="0" fontId="7" fillId="0" borderId="0" xfId="0" applyFont="1" applyFill="1" applyBorder="1" applyAlignment="1">
      <alignment vertical="top"/>
    </xf>
    <xf numFmtId="0" fontId="7" fillId="0" borderId="0" xfId="0" applyFont="1" applyFill="1" applyBorder="1" applyAlignment="1">
      <alignment horizontal="center" vertical="top"/>
    </xf>
    <xf numFmtId="0" fontId="7" fillId="0" borderId="0" xfId="0" applyFont="1" applyFill="1" applyBorder="1" applyAlignment="1">
      <alignment vertical="top" wrapText="1"/>
    </xf>
    <xf numFmtId="0" fontId="7" fillId="0" borderId="0" xfId="0" applyFont="1" applyFill="1" applyBorder="1" applyAlignment="1">
      <alignment horizontal="center" vertical="top" wrapText="1"/>
    </xf>
    <xf numFmtId="0" fontId="6" fillId="0" borderId="0" xfId="0" applyFont="1" applyFill="1" applyBorder="1" applyAlignment="1">
      <alignment horizontal="center"/>
    </xf>
    <xf numFmtId="165" fontId="6" fillId="0" borderId="0" xfId="0" applyNumberFormat="1" applyFont="1" applyFill="1" applyBorder="1" applyAlignment="1">
      <alignment horizontal="left"/>
    </xf>
    <xf numFmtId="165" fontId="6" fillId="0" borderId="0" xfId="0" applyNumberFormat="1" applyFont="1" applyFill="1" applyBorder="1" applyAlignment="1">
      <alignment horizontal="center"/>
    </xf>
    <xf numFmtId="165" fontId="6" fillId="0" borderId="0" xfId="0" applyNumberFormat="1" applyFont="1" applyBorder="1" applyAlignment="1">
      <alignment horizontal="left"/>
    </xf>
    <xf numFmtId="0" fontId="7"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6" fillId="0" borderId="0" xfId="0" applyFont="1" applyFill="1" applyBorder="1" applyAlignment="1">
      <alignment wrapText="1"/>
    </xf>
    <xf numFmtId="165"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3" xfId="0" applyFont="1" applyFill="1" applyBorder="1"/>
    <xf numFmtId="0" fontId="9" fillId="0" borderId="23" xfId="0" applyFont="1" applyFill="1" applyBorder="1" applyAlignment="1">
      <alignment horizontal="left" vertical="top"/>
    </xf>
    <xf numFmtId="165" fontId="17" fillId="4" borderId="6" xfId="0" applyNumberFormat="1" applyFont="1" applyFill="1" applyBorder="1" applyAlignment="1">
      <alignment horizontal="left" vertical="center"/>
    </xf>
    <xf numFmtId="165" fontId="18" fillId="4" borderId="5" xfId="0" applyNumberFormat="1" applyFont="1" applyFill="1" applyBorder="1" applyAlignment="1">
      <alignment horizontal="center"/>
    </xf>
    <xf numFmtId="165" fontId="18" fillId="4" borderId="4" xfId="0" applyNumberFormat="1" applyFont="1" applyFill="1" applyBorder="1" applyAlignment="1">
      <alignment horizontal="center"/>
    </xf>
    <xf numFmtId="0" fontId="9" fillId="0" borderId="24" xfId="0" applyFont="1" applyFill="1" applyBorder="1" applyAlignment="1">
      <alignment horizontal="left" vertical="top"/>
    </xf>
    <xf numFmtId="0" fontId="9" fillId="0" borderId="25" xfId="0" applyFont="1" applyFill="1" applyBorder="1" applyAlignment="1">
      <alignment horizontal="left" vertical="top"/>
    </xf>
    <xf numFmtId="0" fontId="6" fillId="0" borderId="26" xfId="0" applyFont="1" applyFill="1" applyBorder="1"/>
    <xf numFmtId="0" fontId="6" fillId="0" borderId="27" xfId="0" applyFont="1" applyFill="1" applyBorder="1"/>
    <xf numFmtId="0" fontId="7" fillId="3" borderId="1" xfId="3" applyFont="1" applyFill="1" applyBorder="1" applyAlignment="1">
      <alignment horizontal="left" vertical="center" wrapText="1"/>
    </xf>
    <xf numFmtId="0" fontId="7" fillId="3" borderId="0" xfId="3" applyFont="1" applyFill="1" applyBorder="1" applyAlignment="1">
      <alignment horizontal="left" vertical="center" wrapText="1"/>
    </xf>
    <xf numFmtId="0" fontId="7" fillId="3" borderId="28" xfId="3" applyFont="1" applyFill="1" applyBorder="1" applyAlignment="1">
      <alignment horizontal="left" vertical="center" wrapText="1"/>
    </xf>
    <xf numFmtId="0" fontId="7" fillId="3" borderId="29" xfId="3" applyFont="1" applyFill="1" applyBorder="1" applyAlignment="1">
      <alignment horizontal="left" vertical="center" wrapText="1"/>
    </xf>
    <xf numFmtId="0" fontId="7" fillId="3" borderId="2" xfId="3" applyFont="1" applyFill="1" applyBorder="1" applyAlignment="1">
      <alignment horizontal="left" vertical="center" wrapText="1"/>
    </xf>
    <xf numFmtId="0" fontId="7" fillId="3" borderId="30" xfId="3" applyFont="1" applyFill="1" applyBorder="1" applyAlignment="1">
      <alignment horizontal="left" vertical="center" wrapText="1"/>
    </xf>
    <xf numFmtId="0" fontId="12" fillId="3" borderId="1" xfId="2" applyFont="1" applyFill="1" applyBorder="1" applyAlignment="1" applyProtection="1">
      <alignment horizontal="left" vertical="center" wrapText="1"/>
    </xf>
    <xf numFmtId="0" fontId="12" fillId="3" borderId="0" xfId="2" applyFont="1" applyFill="1" applyBorder="1" applyAlignment="1" applyProtection="1">
      <alignment horizontal="left" vertical="center" wrapText="1"/>
    </xf>
    <xf numFmtId="0" fontId="12" fillId="3" borderId="28" xfId="2" applyFont="1" applyFill="1" applyBorder="1" applyAlignment="1" applyProtection="1">
      <alignment horizontal="left" vertical="center" wrapText="1"/>
    </xf>
    <xf numFmtId="0" fontId="6" fillId="2" borderId="0" xfId="0" applyFont="1" applyFill="1" applyBorder="1" applyAlignment="1">
      <alignment horizontal="left" vertical="top" wrapText="1"/>
    </xf>
    <xf numFmtId="0" fontId="14" fillId="3" borderId="22" xfId="0" applyFont="1" applyFill="1" applyBorder="1" applyAlignment="1">
      <alignment horizontal="center" wrapText="1"/>
    </xf>
    <xf numFmtId="0" fontId="14" fillId="3" borderId="0" xfId="0" applyFont="1" applyFill="1" applyBorder="1" applyAlignment="1">
      <alignment horizontal="center" wrapText="1"/>
    </xf>
    <xf numFmtId="0" fontId="14" fillId="3" borderId="7" xfId="0" applyFont="1" applyFill="1" applyBorder="1" applyAlignment="1">
      <alignment horizontal="center" wrapText="1"/>
    </xf>
    <xf numFmtId="0" fontId="14" fillId="3" borderId="33" xfId="0" applyFont="1" applyFill="1" applyBorder="1" applyAlignment="1">
      <alignment horizontal="center" wrapText="1"/>
    </xf>
    <xf numFmtId="0" fontId="14" fillId="3" borderId="34" xfId="0" applyFont="1" applyFill="1" applyBorder="1" applyAlignment="1">
      <alignment horizontal="center" wrapText="1"/>
    </xf>
    <xf numFmtId="0" fontId="14" fillId="3" borderId="35" xfId="0" applyFont="1" applyFill="1" applyBorder="1" applyAlignment="1">
      <alignment horizontal="center" wrapText="1"/>
    </xf>
    <xf numFmtId="0" fontId="17" fillId="5" borderId="0" xfId="0" applyFont="1" applyFill="1" applyBorder="1" applyAlignment="1">
      <alignment horizontal="left" vertical="center"/>
    </xf>
  </cellXfs>
  <cellStyles count="4">
    <cellStyle name="Comma 2" xfId="1" xr:uid="{00000000-0005-0000-0000-000000000000}"/>
    <cellStyle name="Hyperlink 2" xfId="2" xr:uid="{00000000-0005-0000-0000-000002000000}"/>
    <cellStyle name="Normal" xfId="0" builtinId="0"/>
    <cellStyle name="Normal 2" xfId="3" xr:uid="{00000000-0005-0000-0000-000004000000}"/>
  </cellStyles>
  <dxfs count="55">
    <dxf>
      <font>
        <strike val="0"/>
        <outline val="0"/>
        <shadow val="0"/>
        <u val="none"/>
        <vertAlign val="baseline"/>
        <sz val="10"/>
        <color auto="1"/>
        <name val="Sitka"/>
        <scheme val="none"/>
      </font>
      <fill>
        <patternFill patternType="none">
          <fgColor indexed="64"/>
          <bgColor indexed="65"/>
        </patternFill>
      </fill>
    </dxf>
    <dxf>
      <font>
        <strike val="0"/>
        <outline val="0"/>
        <shadow val="0"/>
        <u val="none"/>
        <vertAlign val="baseline"/>
        <sz val="10"/>
        <color auto="1"/>
        <name val="Sitka"/>
        <scheme val="none"/>
      </font>
      <fill>
        <patternFill patternType="none">
          <fgColor indexed="64"/>
          <bgColor indexed="65"/>
        </patternFill>
      </fill>
    </dxf>
    <dxf>
      <font>
        <strike val="0"/>
        <outline val="0"/>
        <shadow val="0"/>
        <u val="none"/>
        <vertAlign val="baseline"/>
        <sz val="10"/>
        <color auto="1"/>
        <name val="Sitka"/>
        <scheme val="none"/>
      </font>
      <fill>
        <patternFill patternType="none">
          <fgColor indexed="64"/>
          <bgColor indexed="65"/>
        </patternFill>
      </fill>
    </dxf>
    <dxf>
      <font>
        <strike val="0"/>
        <outline val="0"/>
        <shadow val="0"/>
        <u val="none"/>
        <vertAlign val="baseline"/>
        <sz val="10"/>
        <color auto="1"/>
        <name val="Sitka"/>
        <scheme val="none"/>
      </font>
      <fill>
        <patternFill patternType="none">
          <fgColor indexed="64"/>
          <bgColor indexed="65"/>
        </patternFill>
      </fill>
    </dxf>
    <dxf>
      <border outline="0">
        <top style="thin">
          <color indexed="64"/>
        </top>
      </border>
    </dxf>
    <dxf>
      <border outline="0">
        <bottom style="thin">
          <color indexed="64"/>
        </bottom>
      </border>
    </dxf>
    <dxf>
      <font>
        <strike val="0"/>
        <outline val="0"/>
        <shadow val="0"/>
        <u val="none"/>
        <vertAlign val="baseline"/>
        <sz val="10"/>
        <color auto="1"/>
        <name val="Sitka"/>
        <scheme val="none"/>
      </font>
      <fill>
        <patternFill patternType="none">
          <fgColor indexed="64"/>
          <bgColor indexed="65"/>
        </patternFill>
      </fill>
    </dxf>
    <dxf>
      <border outline="0">
        <bottom style="thick">
          <color indexed="64"/>
        </bottom>
      </border>
    </dxf>
    <dxf>
      <font>
        <b/>
        <i val="0"/>
        <strike val="0"/>
        <condense val="0"/>
        <extend val="0"/>
        <outline val="0"/>
        <shadow val="0"/>
        <u val="none"/>
        <vertAlign val="baseline"/>
        <sz val="11"/>
        <color auto="1"/>
        <name val="Sitka"/>
        <scheme val="none"/>
      </font>
      <fill>
        <patternFill patternType="none">
          <fgColor indexed="64"/>
          <bgColor indexed="65"/>
        </patternFill>
      </fill>
      <alignment horizontal="left" vertical="top" textRotation="0" wrapText="0" indent="0" justifyLastLine="0" shrinkToFit="0" readingOrder="0"/>
    </dxf>
    <dxf>
      <font>
        <b/>
        <i val="0"/>
        <condense val="0"/>
        <extend val="0"/>
        <color indexed="10"/>
      </font>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name val="Sitka"/>
        <scheme val="none"/>
      </font>
      <alignment vertical="center" textRotation="0" wrapText="0" indent="0" justifyLastLine="0" shrinkToFit="0" readingOrder="0"/>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sz val="11"/>
        <color auto="1"/>
        <name val="Sitka"/>
        <scheme val="none"/>
      </font>
      <alignment horizontal="left" vertical="top" textRotation="0" indent="0" justifyLastLine="0" shrinkToFit="0" readingOrder="0"/>
    </dxf>
    <dxf>
      <font>
        <strike val="0"/>
        <outline val="0"/>
        <shadow val="0"/>
        <u val="none"/>
        <vertAlign val="baseline"/>
        <name val="Sitka"/>
        <scheme val="none"/>
      </font>
    </dxf>
    <dxf>
      <font>
        <strike val="0"/>
        <outline val="0"/>
        <shadow val="0"/>
        <u val="none"/>
        <vertAlign val="baseline"/>
        <name val="Sitka"/>
        <scheme val="none"/>
      </font>
    </dxf>
    <dxf>
      <font>
        <b val="0"/>
        <i val="0"/>
        <strike val="0"/>
        <condense val="0"/>
        <extend val="0"/>
        <outline val="0"/>
        <shadow val="0"/>
        <u val="none"/>
        <vertAlign val="baseline"/>
        <sz val="10"/>
        <color auto="1"/>
        <name val="Sitka"/>
        <scheme val="none"/>
      </font>
      <fill>
        <patternFill patternType="none">
          <fgColor indexed="64"/>
          <bgColor indexed="65"/>
        </patternFill>
      </fill>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name val="Sitka"/>
        <scheme val="none"/>
      </font>
    </dxf>
    <dxf>
      <font>
        <strike val="0"/>
        <outline val="0"/>
        <shadow val="0"/>
        <u val="none"/>
        <vertAlign val="baseline"/>
        <sz val="11"/>
        <color auto="1"/>
        <name val="Sitka"/>
        <scheme val="none"/>
      </font>
      <alignment vertical="top" textRotation="0" indent="0" justifyLastLine="0" shrinkToFit="0" readingOrder="0"/>
    </dxf>
    <dxf>
      <font>
        <strike val="0"/>
        <outline val="0"/>
        <shadow val="0"/>
        <name val="Sitka"/>
        <scheme val="none"/>
      </font>
      <fill>
        <patternFill patternType="none">
          <bgColor indexed="65"/>
        </patternFill>
      </fill>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bottom" textRotation="0" wrapText="0"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bottom" textRotation="0" wrapText="0" indent="0" justifyLastLine="0" shrinkToFit="0" readingOrder="0"/>
      <border diagonalUp="0" diagonalDown="0" outline="0">
        <left style="thick">
          <color indexed="64"/>
        </left>
        <right style="thin">
          <color indexed="64"/>
        </right>
        <top/>
        <bottom/>
      </border>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bottom" textRotation="0" wrapText="0" indent="0" justifyLastLine="0" shrinkToFit="0" readingOrder="0"/>
      <border diagonalUp="0" diagonalDown="0" outline="0">
        <left/>
        <right style="thick">
          <color indexed="64"/>
        </right>
        <top style="thin">
          <color indexed="0"/>
        </top>
        <bottom style="thin">
          <color indexed="0"/>
        </bottom>
      </border>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bottom" textRotation="0" wrapText="0" indent="0" justifyLastLine="0" shrinkToFit="0" readingOrder="0"/>
      <border diagonalUp="0" diagonalDown="0" outline="0">
        <left style="thick">
          <color indexed="64"/>
        </left>
        <right style="thin">
          <color indexed="64"/>
        </right>
        <top/>
        <bottom/>
      </border>
    </dxf>
    <dxf>
      <font>
        <b val="0"/>
        <i val="0"/>
        <strike val="0"/>
        <condense val="0"/>
        <extend val="0"/>
        <outline val="0"/>
        <shadow val="0"/>
        <u val="none"/>
        <vertAlign val="baseline"/>
        <sz val="10"/>
        <color theme="1"/>
        <name val="Sitka"/>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numFmt numFmtId="165" formatCode="0.0"/>
      <fill>
        <patternFill patternType="none">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numFmt numFmtId="165" formatCode="0.0"/>
      <fill>
        <patternFill patternType="none">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horizontal="lef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border diagonalUp="0" diagonalDown="0" outline="0">
        <left/>
        <right/>
        <top style="thin">
          <color indexed="64"/>
        </top>
        <bottom/>
      </border>
    </dxf>
    <dxf>
      <border outline="0">
        <top style="thin">
          <color theme="4" tint="0.39997558519241921"/>
        </top>
        <bottom style="thin">
          <color indexed="64"/>
        </bottom>
      </border>
    </dxf>
    <dxf>
      <font>
        <strike val="0"/>
        <outline val="0"/>
        <shadow val="0"/>
        <name val="Sitka"/>
        <scheme val="none"/>
      </font>
      <fill>
        <patternFill patternType="none">
          <bgColor indexed="65"/>
        </patternFill>
      </fill>
    </dxf>
    <dxf>
      <font>
        <b/>
        <i val="0"/>
        <strike val="0"/>
        <condense val="0"/>
        <extend val="0"/>
        <outline val="0"/>
        <shadow val="0"/>
        <u val="none"/>
        <vertAlign val="baseline"/>
        <sz val="11"/>
        <color auto="1"/>
        <name val="Sitka"/>
        <scheme val="none"/>
      </font>
      <fill>
        <patternFill patternType="none">
          <fgColor indexed="64"/>
          <bgColor indexed="65"/>
        </patternFill>
      </fill>
      <alignment horizontal="center" vertical="top" textRotation="0" wrapText="1" indent="0" justifyLastLine="0" shrinkToFit="0" readingOrder="0"/>
      <border diagonalUp="0" diagonalDown="0" outline="0">
        <left style="thick">
          <color indexed="64"/>
        </left>
        <right style="thick">
          <color indexed="64"/>
        </right>
        <top/>
        <bottom/>
      </border>
    </dxf>
    <dxf>
      <fill>
        <patternFill>
          <bgColor rgb="FFF6B8A7"/>
        </patternFill>
      </fill>
    </dxf>
    <dxf>
      <fill>
        <patternFill>
          <bgColor rgb="FFB3E1D5"/>
        </patternFill>
      </fill>
    </dxf>
    <dxf>
      <fill>
        <patternFill>
          <bgColor rgb="FFF6B8A7"/>
        </patternFill>
      </fill>
    </dxf>
    <dxf>
      <fill>
        <patternFill>
          <bgColor rgb="FFB3E1D5"/>
        </patternFill>
      </fill>
    </dxf>
    <dxf>
      <fill>
        <patternFill>
          <bgColor rgb="FFF6B8A7"/>
        </patternFill>
      </fill>
    </dxf>
    <dxf>
      <fill>
        <patternFill>
          <bgColor rgb="FFB3E1D5"/>
        </patternFill>
      </fill>
    </dxf>
    <dxf>
      <fill>
        <patternFill>
          <bgColor rgb="FFF6B8A7"/>
        </patternFill>
      </fill>
    </dxf>
    <dxf>
      <fill>
        <patternFill>
          <bgColor rgb="FFB3E1D5"/>
        </patternFill>
      </fill>
    </dxf>
    <dxf>
      <fill>
        <patternFill>
          <bgColor rgb="FFF6B8A7"/>
        </patternFill>
      </fill>
    </dxf>
    <dxf>
      <fill>
        <patternFill>
          <bgColor rgb="FFB3E1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00000000}" name="Table59" displayName="Table59" ref="A3:M118" totalsRowShown="0" headerRowDxfId="44" dataDxfId="43" tableBorderDxfId="42">
  <autoFilter ref="A3:M118" xr:uid="{00000000-0009-0000-0100-00003B000000}"/>
  <tableColumns count="13">
    <tableColumn id="1" xr3:uid="{00000000-0010-0000-0000-000001000000}" name="Manufacturer / Importer" dataDxfId="41"/>
    <tableColumn id="2" xr3:uid="{00000000-0010-0000-0000-000002000000}" name="Brand name" dataDxfId="40"/>
    <tableColumn id="3" xr3:uid="{00000000-0010-0000-0000-000003000000}" name="Prod. type" dataDxfId="39"/>
    <tableColumn id="4" xr3:uid="{00000000-0010-0000-0000-000004000000}" name="Material type" dataDxfId="38"/>
    <tableColumn id="5" xr3:uid="{00000000-0010-0000-0000-000005000000}" name="R-value" dataDxfId="37"/>
    <tableColumn id="6" xr3:uid="{00000000-0010-0000-0000-000006000000}" name="GEM name" dataDxfId="36"/>
    <tableColumn id="7" xr3:uid="{00000000-0010-0000-0000-000007000000}" name="BETWEEN _x000a_ joists/trusses_x000a_(minimum R3.4 segments/blankets)" dataDxfId="35">
      <calculatedColumnFormula>IF(E4&gt;=3.4,"Yes","Lower Spec")</calculatedColumnFormula>
    </tableColumn>
    <tableColumn id="8" xr3:uid="{00000000-0010-0000-0000-000008000000}" name="OVER _x000a_ joists/trusses_x000a_(minimum R2.9 blankets)" dataDxfId="34">
      <calculatedColumnFormula>IF(C4="blanket",IF(E4&gt;=2.9,"Yes","Lower Spec"),"No")</calculatedColumnFormula>
    </tableColumn>
    <tableColumn id="9" xr3:uid="{00000000-0010-0000-0000-000009000000}" name="OVER _x000a_ joists/trusses_x000a_(minimum R1.8 segments/blankets)" dataDxfId="33">
      <calculatedColumnFormula>IF(E4&gt;=1.8,"Yes","Lower Spec")</calculatedColumnFormula>
    </tableColumn>
    <tableColumn id="10" xr3:uid="{00000000-0010-0000-0000-00000A000000}" name="BETWEEN _x000a_ joists/trusses_x000a_(minimum R4.0 segments/blankets)" dataDxfId="32">
      <calculatedColumnFormula>IF(E4&gt;=4,"Yes","Lower Spec")</calculatedColumnFormula>
    </tableColumn>
    <tableColumn id="11" xr3:uid="{00000000-0010-0000-0000-00000B000000}" name="OVER _x000a_ joists/trusses_x000a_(minimum R3.3 blankets)" dataDxfId="31">
      <calculatedColumnFormula>IF(C4="blanket",IF(E4&gt;=3.3,"Yes","Lower Spec"),"No")</calculatedColumnFormula>
    </tableColumn>
    <tableColumn id="12" xr3:uid="{00000000-0010-0000-0000-00000C000000}" name="OVER _x000a_ joists/trusses_x000a_(minimum R2.4 segments/blankets)" dataDxfId="30">
      <calculatedColumnFormula>IF(E4&gt;=2.4,"Yes","Lower Spec")</calculatedColumnFormula>
    </tableColumn>
    <tableColumn id="13" xr3:uid="{00000000-0010-0000-0000-00000D000000}" name="Comments" dataDxfId="29"/>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1000000}" name="Table57" displayName="Table57" ref="A3:H35" totalsRowShown="0" headerRowDxfId="28" dataDxfId="27">
  <autoFilter ref="A3:H35" xr:uid="{00000000-0009-0000-0100-000039000000}"/>
  <tableColumns count="8">
    <tableColumn id="1" xr3:uid="{00000000-0010-0000-0100-000001000000}" name="Manufacturer / Importer" dataDxfId="26"/>
    <tableColumn id="2" xr3:uid="{00000000-0010-0000-0100-000002000000}" name="Brand name" dataDxfId="25"/>
    <tableColumn id="3" xr3:uid="{00000000-0010-0000-0100-000003000000}" name="Prod. type" dataDxfId="24"/>
    <tableColumn id="4" xr3:uid="{00000000-0010-0000-0100-000004000000}" name="Material type" dataDxfId="23"/>
    <tableColumn id="5" xr3:uid="{00000000-0010-0000-0100-000005000000}" name="R-value" dataDxfId="22"/>
    <tableColumn id="6" xr3:uid="{00000000-0010-0000-0100-000006000000}" name="GEM name" dataDxfId="21"/>
    <tableColumn id="7" xr3:uid="{00000000-0010-0000-0100-000007000000}" name="Non-combustible or Group Number no higher than 3?" dataDxfId="20"/>
    <tableColumn id="8" xr3:uid="{00000000-0010-0000-0100-000008000000}" name="Comments" dataDxfId="1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02000000}" name="Table5761" displayName="Table5761" ref="A3:G43" totalsRowShown="0" headerRowDxfId="18" dataDxfId="17">
  <autoFilter ref="A3:G43" xr:uid="{00000000-0009-0000-0100-00003C000000}"/>
  <tableColumns count="7">
    <tableColumn id="1" xr3:uid="{00000000-0010-0000-0200-000001000000}" name="Manufacturer / Importer" dataDxfId="16"/>
    <tableColumn id="2" xr3:uid="{00000000-0010-0000-0200-000002000000}" name="Brand name" dataDxfId="15"/>
    <tableColumn id="3" xr3:uid="{00000000-0010-0000-0200-000003000000}" name="Prod. type" dataDxfId="14"/>
    <tableColumn id="4" xr3:uid="{00000000-0010-0000-0200-000004000000}" name="Material type" dataDxfId="13"/>
    <tableColumn id="5" xr3:uid="{00000000-0010-0000-0200-000005000000}" name="R-value" dataDxfId="12"/>
    <tableColumn id="6" xr3:uid="{00000000-0010-0000-0200-000006000000}" name="GEM name" dataDxfId="11"/>
    <tableColumn id="7" xr3:uid="{00000000-0010-0000-0200-000007000000}" name="Non-combustible or Group Number no higher than 3?" dataDxfId="1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D6" totalsRowShown="0" headerRowDxfId="8" dataDxfId="6" headerRowBorderDxfId="7" tableBorderDxfId="5" totalsRowBorderDxfId="4">
  <autoFilter ref="A2:D6" xr:uid="{00000000-0009-0000-0100-000004000000}"/>
  <tableColumns count="4">
    <tableColumn id="1" xr3:uid="{00000000-0010-0000-0300-000001000000}" name="Manufacturer / Importer" dataDxfId="3"/>
    <tableColumn id="2" xr3:uid="{00000000-0010-0000-0300-000002000000}" name="Brand name" dataDxfId="2"/>
    <tableColumn id="3" xr3:uid="{00000000-0010-0000-0300-000003000000}" name="R-value" dataDxfId="1"/>
    <tableColumn id="4" xr3:uid="{00000000-0010-0000-0300-000004000000}" name="GEM nam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ca.govt.nz/our-work/programmes-and-funding/efficient-homes/approved-products-for-funding-programmes/" TargetMode="External"/><Relationship Id="rId1" Type="http://schemas.openxmlformats.org/officeDocument/2006/relationships/hyperlink" Target="https://www.energywise.govt.nz/funding-and-support/payment-options-for-insulation-and-heating/list-of-accepted-insulation-product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0"/>
  <sheetViews>
    <sheetView tabSelected="1" zoomScaleNormal="100" workbookViewId="0">
      <selection activeCell="H26" sqref="H26"/>
    </sheetView>
  </sheetViews>
  <sheetFormatPr defaultRowHeight="12.75"/>
  <cols>
    <col min="1" max="11" width="9.140625" style="18"/>
    <col min="12" max="12" width="10.140625" style="18" customWidth="1"/>
    <col min="13" max="16384" width="9.140625" style="18"/>
  </cols>
  <sheetData>
    <row r="1" spans="1:14" s="24" customFormat="1" ht="37.5" customHeight="1">
      <c r="A1" s="27" t="s">
        <v>253</v>
      </c>
      <c r="B1" s="26"/>
      <c r="C1" s="26"/>
      <c r="D1" s="26"/>
      <c r="E1" s="26"/>
      <c r="F1" s="26"/>
      <c r="G1" s="26"/>
      <c r="H1" s="26"/>
      <c r="I1" s="26"/>
      <c r="J1" s="26"/>
      <c r="K1" s="26"/>
      <c r="L1" s="26"/>
      <c r="M1" s="26"/>
      <c r="N1" s="25"/>
    </row>
    <row r="2" spans="1:14" s="23" customFormat="1" ht="67.5" customHeight="1">
      <c r="A2" s="128" t="s">
        <v>252</v>
      </c>
      <c r="B2" s="129"/>
      <c r="C2" s="129"/>
      <c r="D2" s="129"/>
      <c r="E2" s="129"/>
      <c r="F2" s="129"/>
      <c r="G2" s="129"/>
      <c r="H2" s="129"/>
      <c r="I2" s="129"/>
      <c r="J2" s="129"/>
      <c r="K2" s="129"/>
      <c r="L2" s="129"/>
      <c r="M2" s="129"/>
      <c r="N2" s="130"/>
    </row>
    <row r="3" spans="1:14" s="23" customFormat="1" ht="24" customHeight="1">
      <c r="A3" s="134" t="s">
        <v>251</v>
      </c>
      <c r="B3" s="135"/>
      <c r="C3" s="135"/>
      <c r="D3" s="135"/>
      <c r="E3" s="135"/>
      <c r="F3" s="135"/>
      <c r="G3" s="135"/>
      <c r="H3" s="135"/>
      <c r="I3" s="135"/>
      <c r="J3" s="135"/>
      <c r="K3" s="135"/>
      <c r="L3" s="135"/>
      <c r="M3" s="135"/>
      <c r="N3" s="136"/>
    </row>
    <row r="4" spans="1:14" s="23" customFormat="1" ht="67.5" customHeight="1">
      <c r="A4" s="131" t="s">
        <v>250</v>
      </c>
      <c r="B4" s="132"/>
      <c r="C4" s="132"/>
      <c r="D4" s="132"/>
      <c r="E4" s="132"/>
      <c r="F4" s="132"/>
      <c r="G4" s="132"/>
      <c r="H4" s="132"/>
      <c r="I4" s="132"/>
      <c r="J4" s="132"/>
      <c r="K4" s="132"/>
      <c r="L4" s="132"/>
      <c r="M4" s="132"/>
      <c r="N4" s="133"/>
    </row>
    <row r="6" spans="1:14" ht="15">
      <c r="A6" s="22"/>
      <c r="B6" s="22"/>
      <c r="C6" s="22"/>
      <c r="D6" s="22"/>
      <c r="E6" s="22"/>
      <c r="F6" s="22"/>
      <c r="G6" s="22"/>
      <c r="H6" s="22"/>
      <c r="I6" s="22"/>
      <c r="J6" s="22"/>
      <c r="K6" s="22"/>
      <c r="L6" s="22"/>
      <c r="M6" s="22"/>
      <c r="N6" s="22"/>
    </row>
    <row r="7" spans="1:14" ht="14.25">
      <c r="A7" s="19"/>
    </row>
    <row r="9" spans="1:14" ht="15">
      <c r="A9" s="20"/>
    </row>
    <row r="10" spans="1:14" ht="14.25">
      <c r="A10" s="19"/>
      <c r="B10" s="19"/>
      <c r="C10" s="19"/>
      <c r="D10" s="19"/>
    </row>
    <row r="11" spans="1:14" ht="15">
      <c r="A11" s="21"/>
      <c r="B11" s="19"/>
      <c r="C11" s="19"/>
      <c r="D11" s="19"/>
    </row>
    <row r="12" spans="1:14" ht="14.25">
      <c r="A12" s="19"/>
      <c r="B12" s="19"/>
      <c r="C12" s="19"/>
      <c r="D12" s="19"/>
    </row>
    <row r="13" spans="1:14" ht="15">
      <c r="A13" s="21"/>
      <c r="B13" s="19"/>
      <c r="C13" s="19"/>
      <c r="D13" s="19"/>
    </row>
    <row r="14" spans="1:14" ht="14.25">
      <c r="A14" s="19"/>
      <c r="B14" s="19"/>
      <c r="C14" s="19"/>
      <c r="D14" s="19"/>
    </row>
    <row r="15" spans="1:14" ht="15">
      <c r="A15" s="21"/>
      <c r="B15" s="19"/>
      <c r="C15" s="19"/>
      <c r="D15" s="19"/>
    </row>
    <row r="16" spans="1:14" ht="14.25">
      <c r="A16" s="19"/>
      <c r="B16" s="19"/>
      <c r="C16" s="19"/>
      <c r="D16" s="19"/>
    </row>
    <row r="17" spans="1:4" ht="14.25">
      <c r="A17" s="19"/>
      <c r="B17" s="19"/>
      <c r="C17" s="19"/>
      <c r="D17" s="19"/>
    </row>
    <row r="18" spans="1:4" ht="15">
      <c r="A18" s="20"/>
    </row>
    <row r="19" spans="1:4" ht="15">
      <c r="A19" s="20"/>
    </row>
    <row r="20" spans="1:4" ht="14.25">
      <c r="A20" s="19"/>
    </row>
  </sheetData>
  <mergeCells count="3">
    <mergeCell ref="A2:N2"/>
    <mergeCell ref="A4:N4"/>
    <mergeCell ref="A3:N3"/>
  </mergeCells>
  <hyperlinks>
    <hyperlink ref="A3:N3" r:id="rId1" display="www.energywise.govt.nz " xr:uid="{00000000-0004-0000-0200-000000000000}"/>
    <hyperlink ref="A3" r:id="rId2" xr:uid="{00000000-0004-0000-0200-000001000000}"/>
  </hyperlinks>
  <pageMargins left="0.7" right="0.7" top="0.75" bottom="0.75" header="0.3" footer="0.3"/>
  <pageSetup paperSize="9" scale="69" fitToHeight="0" orientation="portrait" r:id="rId3"/>
  <headerFooter>
    <oddHeader>&amp;C
&amp;G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69"/>
  <sheetViews>
    <sheetView zoomScale="90" zoomScaleNormal="90" zoomScaleSheetLayoutView="70" zoomScalePageLayoutView="85" workbookViewId="0">
      <pane ySplit="3" topLeftCell="A4" activePane="bottomLeft" state="frozen"/>
      <selection pane="bottomLeft" activeCell="X56" sqref="X56"/>
    </sheetView>
  </sheetViews>
  <sheetFormatPr defaultRowHeight="20.100000000000001" customHeight="1"/>
  <cols>
    <col min="1" max="1" width="25.42578125" style="34" customWidth="1"/>
    <col min="2" max="2" width="27" style="34" customWidth="1"/>
    <col min="3" max="3" width="12.5703125" style="93" customWidth="1"/>
    <col min="4" max="4" width="26.28515625" style="92" bestFit="1" customWidth="1"/>
    <col min="5" max="5" width="9.85546875" style="94" customWidth="1"/>
    <col min="6" max="6" width="43.7109375" style="94" customWidth="1"/>
    <col min="7" max="7" width="24.7109375" style="34" bestFit="1" customWidth="1"/>
    <col min="8" max="8" width="21.140625" style="34" bestFit="1" customWidth="1"/>
    <col min="9" max="10" width="24.7109375" style="34" bestFit="1" customWidth="1"/>
    <col min="11" max="11" width="21.140625" style="34" bestFit="1" customWidth="1"/>
    <col min="12" max="12" width="24.7109375" style="34" bestFit="1" customWidth="1"/>
    <col min="13" max="13" width="40" style="34" customWidth="1"/>
    <col min="14" max="16384" width="9.140625" style="34"/>
  </cols>
  <sheetData>
    <row r="1" spans="1:13" ht="26.25" customHeight="1">
      <c r="A1" s="28" t="s">
        <v>50</v>
      </c>
      <c r="B1" s="29"/>
      <c r="C1" s="30"/>
      <c r="D1" s="31"/>
      <c r="E1" s="32"/>
      <c r="F1" s="32"/>
      <c r="G1" s="138" t="s">
        <v>29</v>
      </c>
      <c r="H1" s="139"/>
      <c r="I1" s="140"/>
      <c r="J1" s="138" t="s">
        <v>26</v>
      </c>
      <c r="K1" s="139"/>
      <c r="L1" s="140"/>
      <c r="M1" s="33"/>
    </row>
    <row r="2" spans="1:13" s="35" customFormat="1" ht="39.75" customHeight="1">
      <c r="C2" s="36"/>
      <c r="D2" s="37"/>
      <c r="E2" s="38"/>
      <c r="F2" s="38"/>
      <c r="G2" s="141" t="s">
        <v>27</v>
      </c>
      <c r="H2" s="142"/>
      <c r="I2" s="39" t="s">
        <v>28</v>
      </c>
      <c r="J2" s="141" t="s">
        <v>27</v>
      </c>
      <c r="K2" s="143"/>
      <c r="L2" s="40" t="s">
        <v>28</v>
      </c>
    </row>
    <row r="3" spans="1:13" s="105" customFormat="1" ht="59.25" thickBot="1">
      <c r="A3" s="95" t="s">
        <v>25</v>
      </c>
      <c r="B3" s="96" t="s">
        <v>41</v>
      </c>
      <c r="C3" s="97" t="s">
        <v>2</v>
      </c>
      <c r="D3" s="97" t="s">
        <v>42</v>
      </c>
      <c r="E3" s="98" t="s">
        <v>0</v>
      </c>
      <c r="F3" s="99" t="s">
        <v>43</v>
      </c>
      <c r="G3" s="100" t="s">
        <v>254</v>
      </c>
      <c r="H3" s="101" t="s">
        <v>255</v>
      </c>
      <c r="I3" s="102" t="s">
        <v>256</v>
      </c>
      <c r="J3" s="100" t="s">
        <v>257</v>
      </c>
      <c r="K3" s="102" t="s">
        <v>258</v>
      </c>
      <c r="L3" s="103" t="s">
        <v>259</v>
      </c>
      <c r="M3" s="104" t="s">
        <v>1</v>
      </c>
    </row>
    <row r="4" spans="1:13" s="49" customFormat="1" ht="20.100000000000001" customHeight="1" thickTop="1">
      <c r="A4" s="41" t="s">
        <v>3</v>
      </c>
      <c r="B4" s="41" t="s">
        <v>22</v>
      </c>
      <c r="C4" s="42" t="s">
        <v>64</v>
      </c>
      <c r="D4" s="43" t="s">
        <v>44</v>
      </c>
      <c r="E4" s="43">
        <v>1.8</v>
      </c>
      <c r="F4" s="43" t="s">
        <v>108</v>
      </c>
      <c r="G4" s="44" t="str">
        <f>IF(E4&gt;=3.4,"Yes","Lower Spec")</f>
        <v>Lower Spec</v>
      </c>
      <c r="H4" s="45" t="str">
        <f>IF(C4="blanket",IF(E4&gt;=2.9,"Yes","Lower Spec"),"No")</f>
        <v>Lower Spec</v>
      </c>
      <c r="I4" s="46" t="str">
        <f>IF(E4&gt;=1.8,"Yes","Lower Spec")</f>
        <v>Yes</v>
      </c>
      <c r="J4" s="44" t="str">
        <f>IF(E4&gt;=4,"Yes","Lower Spec")</f>
        <v>Lower Spec</v>
      </c>
      <c r="K4" s="46" t="str">
        <f>IF(C4="blanket",IF(E4&gt;=3.3,"Yes","Lower Spec"),"No")</f>
        <v>Lower Spec</v>
      </c>
      <c r="L4" s="47" t="str">
        <f>IF(E4&gt;=2.4,"Yes","Lower Spec")</f>
        <v>Lower Spec</v>
      </c>
      <c r="M4" s="48"/>
    </row>
    <row r="5" spans="1:13" s="49" customFormat="1" ht="20.100000000000001" customHeight="1">
      <c r="A5" s="50" t="s">
        <v>3</v>
      </c>
      <c r="B5" s="50" t="s">
        <v>12</v>
      </c>
      <c r="C5" s="51" t="s">
        <v>64</v>
      </c>
      <c r="D5" s="52" t="s">
        <v>44</v>
      </c>
      <c r="E5" s="52">
        <v>2.9</v>
      </c>
      <c r="F5" s="52" t="s">
        <v>109</v>
      </c>
      <c r="G5" s="53" t="str">
        <f t="shared" ref="G5:G94" si="0">IF(E5&gt;=3.4,"Yes","Lower Spec")</f>
        <v>Lower Spec</v>
      </c>
      <c r="H5" s="54" t="str">
        <f t="shared" ref="H5:H21" si="1">IF(C5="blanket",IF(E5&gt;=2.9,"Yes","Lower Spec"),"No")</f>
        <v>Yes</v>
      </c>
      <c r="I5" s="55" t="str">
        <f t="shared" ref="I5:I94" si="2">IF(E5&gt;=1.8,"Yes","Lower Spec")</f>
        <v>Yes</v>
      </c>
      <c r="J5" s="53" t="str">
        <f t="shared" ref="J5:J94" si="3">IF(E5&gt;=4,"Yes","Lower Spec")</f>
        <v>Lower Spec</v>
      </c>
      <c r="K5" s="55" t="str">
        <f t="shared" ref="K5:K94" si="4">IF(C5="blanket",IF(E5&gt;=3.3,"Yes","Lower Spec"),"No")</f>
        <v>Lower Spec</v>
      </c>
      <c r="L5" s="56" t="str">
        <f t="shared" ref="L5:L94" si="5">IF(E5&gt;=2.4,"Yes","Lower Spec")</f>
        <v>Yes</v>
      </c>
      <c r="M5" s="57"/>
    </row>
    <row r="6" spans="1:13" s="49" customFormat="1" ht="20.100000000000001" customHeight="1">
      <c r="A6" s="50" t="s">
        <v>3</v>
      </c>
      <c r="B6" s="50" t="s">
        <v>12</v>
      </c>
      <c r="C6" s="51" t="s">
        <v>64</v>
      </c>
      <c r="D6" s="52" t="s">
        <v>44</v>
      </c>
      <c r="E6" s="52">
        <v>3.2</v>
      </c>
      <c r="F6" s="52" t="s">
        <v>110</v>
      </c>
      <c r="G6" s="53" t="str">
        <f t="shared" si="0"/>
        <v>Lower Spec</v>
      </c>
      <c r="H6" s="54" t="str">
        <f t="shared" si="1"/>
        <v>Yes</v>
      </c>
      <c r="I6" s="55" t="str">
        <f t="shared" si="2"/>
        <v>Yes</v>
      </c>
      <c r="J6" s="53" t="str">
        <f t="shared" si="3"/>
        <v>Lower Spec</v>
      </c>
      <c r="K6" s="55" t="str">
        <f t="shared" si="4"/>
        <v>Lower Spec</v>
      </c>
      <c r="L6" s="56" t="str">
        <f t="shared" si="5"/>
        <v>Yes</v>
      </c>
      <c r="M6" s="57"/>
    </row>
    <row r="7" spans="1:13" s="49" customFormat="1" ht="27" customHeight="1">
      <c r="A7" s="50" t="s">
        <v>3</v>
      </c>
      <c r="B7" s="50" t="s">
        <v>12</v>
      </c>
      <c r="C7" s="51" t="s">
        <v>64</v>
      </c>
      <c r="D7" s="52" t="s">
        <v>44</v>
      </c>
      <c r="E7" s="52">
        <v>3.4</v>
      </c>
      <c r="F7" s="52" t="s">
        <v>111</v>
      </c>
      <c r="G7" s="53" t="str">
        <f t="shared" si="0"/>
        <v>Yes</v>
      </c>
      <c r="H7" s="54" t="str">
        <f t="shared" si="1"/>
        <v>Yes</v>
      </c>
      <c r="I7" s="55" t="str">
        <f t="shared" si="2"/>
        <v>Yes</v>
      </c>
      <c r="J7" s="53" t="str">
        <f t="shared" si="3"/>
        <v>Lower Spec</v>
      </c>
      <c r="K7" s="55" t="str">
        <f t="shared" si="4"/>
        <v>Yes</v>
      </c>
      <c r="L7" s="56" t="str">
        <f t="shared" si="5"/>
        <v>Yes</v>
      </c>
      <c r="M7" s="57"/>
    </row>
    <row r="8" spans="1:13" s="49" customFormat="1" ht="27" customHeight="1">
      <c r="A8" s="50" t="s">
        <v>3</v>
      </c>
      <c r="B8" s="50" t="s">
        <v>12</v>
      </c>
      <c r="C8" s="51" t="s">
        <v>64</v>
      </c>
      <c r="D8" s="52" t="s">
        <v>44</v>
      </c>
      <c r="E8" s="52">
        <v>3.6</v>
      </c>
      <c r="F8" s="52" t="s">
        <v>112</v>
      </c>
      <c r="G8" s="53" t="str">
        <f t="shared" si="0"/>
        <v>Yes</v>
      </c>
      <c r="H8" s="54" t="str">
        <f t="shared" si="1"/>
        <v>Yes</v>
      </c>
      <c r="I8" s="55" t="str">
        <f t="shared" si="2"/>
        <v>Yes</v>
      </c>
      <c r="J8" s="53" t="str">
        <f t="shared" si="3"/>
        <v>Lower Spec</v>
      </c>
      <c r="K8" s="55" t="str">
        <f t="shared" si="4"/>
        <v>Yes</v>
      </c>
      <c r="L8" s="56" t="str">
        <f t="shared" si="5"/>
        <v>Yes</v>
      </c>
      <c r="M8" s="57"/>
    </row>
    <row r="9" spans="1:13" s="49" customFormat="1" ht="19.5" customHeight="1">
      <c r="A9" s="50" t="s">
        <v>4</v>
      </c>
      <c r="B9" s="50" t="s">
        <v>34</v>
      </c>
      <c r="C9" s="51" t="s">
        <v>64</v>
      </c>
      <c r="D9" s="52" t="s">
        <v>66</v>
      </c>
      <c r="E9" s="52">
        <v>1.8</v>
      </c>
      <c r="F9" s="52" t="s">
        <v>113</v>
      </c>
      <c r="G9" s="53" t="str">
        <f t="shared" si="0"/>
        <v>Lower Spec</v>
      </c>
      <c r="H9" s="54" t="str">
        <f>IF(C9="blanket",IF(E9&gt;=2.9,"Yes","Lower Spec"),"No")</f>
        <v>Lower Spec</v>
      </c>
      <c r="I9" s="55" t="str">
        <f t="shared" si="2"/>
        <v>Yes</v>
      </c>
      <c r="J9" s="53" t="str">
        <f t="shared" si="3"/>
        <v>Lower Spec</v>
      </c>
      <c r="K9" s="55" t="str">
        <f t="shared" si="4"/>
        <v>Lower Spec</v>
      </c>
      <c r="L9" s="56" t="str">
        <f t="shared" si="5"/>
        <v>Lower Spec</v>
      </c>
      <c r="M9" s="58"/>
    </row>
    <row r="10" spans="1:13" s="49" customFormat="1" ht="20.100000000000001" customHeight="1">
      <c r="A10" s="50" t="s">
        <v>4</v>
      </c>
      <c r="B10" s="50" t="s">
        <v>34</v>
      </c>
      <c r="C10" s="51" t="s">
        <v>64</v>
      </c>
      <c r="D10" s="52" t="s">
        <v>66</v>
      </c>
      <c r="E10" s="52">
        <v>2.6</v>
      </c>
      <c r="F10" s="52" t="s">
        <v>114</v>
      </c>
      <c r="G10" s="53" t="str">
        <f t="shared" si="0"/>
        <v>Lower Spec</v>
      </c>
      <c r="H10" s="54" t="str">
        <f t="shared" si="1"/>
        <v>Lower Spec</v>
      </c>
      <c r="I10" s="55" t="str">
        <f t="shared" si="2"/>
        <v>Yes</v>
      </c>
      <c r="J10" s="53" t="str">
        <f t="shared" si="3"/>
        <v>Lower Spec</v>
      </c>
      <c r="K10" s="55" t="str">
        <f t="shared" si="4"/>
        <v>Lower Spec</v>
      </c>
      <c r="L10" s="56" t="str">
        <f t="shared" si="5"/>
        <v>Yes</v>
      </c>
      <c r="M10" s="57"/>
    </row>
    <row r="11" spans="1:13" s="49" customFormat="1" ht="20.100000000000001" customHeight="1">
      <c r="A11" s="50" t="s">
        <v>4</v>
      </c>
      <c r="B11" s="50" t="s">
        <v>34</v>
      </c>
      <c r="C11" s="51" t="s">
        <v>64</v>
      </c>
      <c r="D11" s="52" t="s">
        <v>66</v>
      </c>
      <c r="E11" s="52">
        <v>2.9</v>
      </c>
      <c r="F11" s="52" t="s">
        <v>115</v>
      </c>
      <c r="G11" s="53" t="str">
        <f t="shared" si="0"/>
        <v>Lower Spec</v>
      </c>
      <c r="H11" s="54" t="str">
        <f t="shared" si="1"/>
        <v>Yes</v>
      </c>
      <c r="I11" s="55" t="str">
        <f t="shared" si="2"/>
        <v>Yes</v>
      </c>
      <c r="J11" s="53" t="str">
        <f t="shared" si="3"/>
        <v>Lower Spec</v>
      </c>
      <c r="K11" s="55" t="str">
        <f t="shared" si="4"/>
        <v>Lower Spec</v>
      </c>
      <c r="L11" s="56" t="str">
        <f t="shared" si="5"/>
        <v>Yes</v>
      </c>
      <c r="M11" s="57"/>
    </row>
    <row r="12" spans="1:13" s="49" customFormat="1" ht="20.100000000000001" customHeight="1">
      <c r="A12" s="50" t="s">
        <v>4</v>
      </c>
      <c r="B12" s="50" t="s">
        <v>34</v>
      </c>
      <c r="C12" s="51" t="s">
        <v>64</v>
      </c>
      <c r="D12" s="52" t="s">
        <v>66</v>
      </c>
      <c r="E12" s="52">
        <v>3.2</v>
      </c>
      <c r="F12" s="52" t="s">
        <v>116</v>
      </c>
      <c r="G12" s="53" t="str">
        <f t="shared" si="0"/>
        <v>Lower Spec</v>
      </c>
      <c r="H12" s="54" t="str">
        <f>IF(C12="blanket",IF(E12&gt;=2.9,"Yes","Lower Spec"),"No")</f>
        <v>Yes</v>
      </c>
      <c r="I12" s="55" t="str">
        <f t="shared" si="2"/>
        <v>Yes</v>
      </c>
      <c r="J12" s="53" t="str">
        <f t="shared" si="3"/>
        <v>Lower Spec</v>
      </c>
      <c r="K12" s="55" t="str">
        <f t="shared" si="4"/>
        <v>Lower Spec</v>
      </c>
      <c r="L12" s="56" t="str">
        <f t="shared" si="5"/>
        <v>Yes</v>
      </c>
      <c r="M12" s="57"/>
    </row>
    <row r="13" spans="1:13" s="49" customFormat="1" ht="20.100000000000001" customHeight="1">
      <c r="A13" s="50" t="s">
        <v>4</v>
      </c>
      <c r="B13" s="50" t="s">
        <v>34</v>
      </c>
      <c r="C13" s="51" t="s">
        <v>65</v>
      </c>
      <c r="D13" s="52" t="s">
        <v>66</v>
      </c>
      <c r="E13" s="52">
        <v>1.8</v>
      </c>
      <c r="F13" s="52" t="s">
        <v>117</v>
      </c>
      <c r="G13" s="53" t="str">
        <f t="shared" si="0"/>
        <v>Lower Spec</v>
      </c>
      <c r="H13" s="54" t="str">
        <f t="shared" si="1"/>
        <v>No</v>
      </c>
      <c r="I13" s="55" t="str">
        <f t="shared" si="2"/>
        <v>Yes</v>
      </c>
      <c r="J13" s="53" t="str">
        <f t="shared" si="3"/>
        <v>Lower Spec</v>
      </c>
      <c r="K13" s="55" t="str">
        <f t="shared" si="4"/>
        <v>No</v>
      </c>
      <c r="L13" s="56" t="str">
        <f t="shared" si="5"/>
        <v>Lower Spec</v>
      </c>
      <c r="M13" s="57"/>
    </row>
    <row r="14" spans="1:13" s="49" customFormat="1" ht="20.100000000000001" customHeight="1">
      <c r="A14" s="50" t="s">
        <v>4</v>
      </c>
      <c r="B14" s="50" t="s">
        <v>34</v>
      </c>
      <c r="C14" s="51" t="s">
        <v>65</v>
      </c>
      <c r="D14" s="52" t="s">
        <v>66</v>
      </c>
      <c r="E14" s="52">
        <v>2.2000000000000002</v>
      </c>
      <c r="F14" s="52" t="s">
        <v>272</v>
      </c>
      <c r="G14" s="53" t="str">
        <f>IF(E14&gt;=3.4,"Yes","Lower Spec")</f>
        <v>Lower Spec</v>
      </c>
      <c r="H14" s="54" t="str">
        <f>IF(C14="blanket",IF(E14&gt;=2.9,"Yes","Lower Spec"),"No")</f>
        <v>No</v>
      </c>
      <c r="I14" s="55" t="str">
        <f>IF(E14&gt;=1.8,"Yes","Lower Spec")</f>
        <v>Yes</v>
      </c>
      <c r="J14" s="53" t="str">
        <f>IF(E14&gt;=4,"Yes","Lower Spec")</f>
        <v>Lower Spec</v>
      </c>
      <c r="K14" s="55" t="str">
        <f>IF(C14="blanket",IF(E14&gt;=3.3,"Yes","Lower Spec"),"No")</f>
        <v>No</v>
      </c>
      <c r="L14" s="56" t="str">
        <f>IF(E14&gt;=2.4,"Yes","Lower Spec")</f>
        <v>Lower Spec</v>
      </c>
      <c r="M14" s="57"/>
    </row>
    <row r="15" spans="1:13" s="49" customFormat="1" ht="20.100000000000001" customHeight="1">
      <c r="A15" s="50" t="s">
        <v>4</v>
      </c>
      <c r="B15" s="50" t="s">
        <v>34</v>
      </c>
      <c r="C15" s="51" t="s">
        <v>65</v>
      </c>
      <c r="D15" s="52" t="s">
        <v>66</v>
      </c>
      <c r="E15" s="52">
        <v>2.7</v>
      </c>
      <c r="F15" s="52" t="s">
        <v>118</v>
      </c>
      <c r="G15" s="53" t="str">
        <f t="shared" si="0"/>
        <v>Lower Spec</v>
      </c>
      <c r="H15" s="54" t="str">
        <f t="shared" si="1"/>
        <v>No</v>
      </c>
      <c r="I15" s="55" t="str">
        <f t="shared" si="2"/>
        <v>Yes</v>
      </c>
      <c r="J15" s="53" t="str">
        <f t="shared" si="3"/>
        <v>Lower Spec</v>
      </c>
      <c r="K15" s="55" t="str">
        <f t="shared" si="4"/>
        <v>No</v>
      </c>
      <c r="L15" s="56" t="str">
        <f t="shared" si="5"/>
        <v>Yes</v>
      </c>
      <c r="M15" s="57"/>
    </row>
    <row r="16" spans="1:13" s="49" customFormat="1" ht="20.100000000000001" customHeight="1">
      <c r="A16" s="50" t="s">
        <v>4</v>
      </c>
      <c r="B16" s="50" t="s">
        <v>34</v>
      </c>
      <c r="C16" s="51" t="s">
        <v>65</v>
      </c>
      <c r="D16" s="52" t="s">
        <v>66</v>
      </c>
      <c r="E16" s="52">
        <v>3.2</v>
      </c>
      <c r="F16" s="52" t="s">
        <v>273</v>
      </c>
      <c r="G16" s="53" t="str">
        <f>IF(E16&gt;=3.4,"Yes","Lower Spec")</f>
        <v>Lower Spec</v>
      </c>
      <c r="H16" s="54" t="str">
        <f>IF(C16="blanket",IF(E16&gt;=2.9,"Yes","Lower Spec"),"No")</f>
        <v>No</v>
      </c>
      <c r="I16" s="55" t="str">
        <f>IF(E16&gt;=1.8,"Yes","Lower Spec")</f>
        <v>Yes</v>
      </c>
      <c r="J16" s="53" t="str">
        <f>IF(E16&gt;=4,"Yes","Lower Spec")</f>
        <v>Lower Spec</v>
      </c>
      <c r="K16" s="55" t="str">
        <f>IF(C16="blanket",IF(E16&gt;=3.3,"Yes","Lower Spec"),"No")</f>
        <v>No</v>
      </c>
      <c r="L16" s="56" t="str">
        <f>IF(E16&gt;=2.4,"Yes","Lower Spec")</f>
        <v>Yes</v>
      </c>
      <c r="M16" s="57"/>
    </row>
    <row r="17" spans="1:13" s="49" customFormat="1" ht="20.100000000000001" customHeight="1">
      <c r="A17" s="50" t="s">
        <v>4</v>
      </c>
      <c r="B17" s="50" t="s">
        <v>34</v>
      </c>
      <c r="C17" s="51" t="s">
        <v>65</v>
      </c>
      <c r="D17" s="52" t="s">
        <v>66</v>
      </c>
      <c r="E17" s="52">
        <v>3.6</v>
      </c>
      <c r="F17" s="52" t="s">
        <v>119</v>
      </c>
      <c r="G17" s="53" t="str">
        <f t="shared" si="0"/>
        <v>Yes</v>
      </c>
      <c r="H17" s="54" t="str">
        <f t="shared" si="1"/>
        <v>No</v>
      </c>
      <c r="I17" s="55" t="str">
        <f t="shared" si="2"/>
        <v>Yes</v>
      </c>
      <c r="J17" s="53" t="str">
        <f t="shared" si="3"/>
        <v>Lower Spec</v>
      </c>
      <c r="K17" s="55" t="str">
        <f t="shared" si="4"/>
        <v>No</v>
      </c>
      <c r="L17" s="56" t="str">
        <f t="shared" si="5"/>
        <v>Yes</v>
      </c>
      <c r="M17" s="57"/>
    </row>
    <row r="18" spans="1:13" s="49" customFormat="1" ht="20.100000000000001" customHeight="1">
      <c r="A18" s="50" t="s">
        <v>4</v>
      </c>
      <c r="B18" s="50" t="s">
        <v>34</v>
      </c>
      <c r="C18" s="51" t="s">
        <v>65</v>
      </c>
      <c r="D18" s="52" t="s">
        <v>66</v>
      </c>
      <c r="E18" s="52">
        <v>4</v>
      </c>
      <c r="F18" s="52" t="s">
        <v>120</v>
      </c>
      <c r="G18" s="53" t="str">
        <f t="shared" si="0"/>
        <v>Yes</v>
      </c>
      <c r="H18" s="54" t="str">
        <f t="shared" si="1"/>
        <v>No</v>
      </c>
      <c r="I18" s="55" t="str">
        <f t="shared" si="2"/>
        <v>Yes</v>
      </c>
      <c r="J18" s="53" t="str">
        <f t="shared" si="3"/>
        <v>Yes</v>
      </c>
      <c r="K18" s="55" t="str">
        <f t="shared" si="4"/>
        <v>No</v>
      </c>
      <c r="L18" s="56" t="str">
        <f t="shared" si="5"/>
        <v>Yes</v>
      </c>
      <c r="M18" s="57"/>
    </row>
    <row r="19" spans="1:13" s="49" customFormat="1" ht="19.5" customHeight="1">
      <c r="A19" s="50" t="s">
        <v>4</v>
      </c>
      <c r="B19" s="50" t="s">
        <v>34</v>
      </c>
      <c r="C19" s="51" t="s">
        <v>65</v>
      </c>
      <c r="D19" s="52" t="s">
        <v>66</v>
      </c>
      <c r="E19" s="52">
        <v>5</v>
      </c>
      <c r="F19" s="52" t="s">
        <v>121</v>
      </c>
      <c r="G19" s="53" t="str">
        <f t="shared" si="0"/>
        <v>Yes</v>
      </c>
      <c r="H19" s="54" t="str">
        <f>IF(C19="blanket",IF(E19&gt;=2.9,"Yes","Lower Spec"),"No")</f>
        <v>No</v>
      </c>
      <c r="I19" s="55" t="str">
        <f t="shared" si="2"/>
        <v>Yes</v>
      </c>
      <c r="J19" s="53" t="str">
        <f t="shared" si="3"/>
        <v>Yes</v>
      </c>
      <c r="K19" s="55" t="str">
        <f t="shared" si="4"/>
        <v>No</v>
      </c>
      <c r="L19" s="56" t="str">
        <f t="shared" si="5"/>
        <v>Yes</v>
      </c>
      <c r="M19" s="57"/>
    </row>
    <row r="20" spans="1:13" s="49" customFormat="1" ht="19.5" customHeight="1">
      <c r="A20" s="50" t="s">
        <v>4</v>
      </c>
      <c r="B20" s="50" t="s">
        <v>34</v>
      </c>
      <c r="C20" s="51" t="s">
        <v>65</v>
      </c>
      <c r="D20" s="52" t="s">
        <v>66</v>
      </c>
      <c r="E20" s="52">
        <v>6</v>
      </c>
      <c r="F20" s="52" t="s">
        <v>274</v>
      </c>
      <c r="G20" s="53" t="str">
        <f>IF(E20&gt;=3.4,"Yes","Lower Spec")</f>
        <v>Yes</v>
      </c>
      <c r="H20" s="54" t="str">
        <f>IF(C20="blanket",IF(E20&gt;=2.9,"Yes","Lower Spec"),"No")</f>
        <v>No</v>
      </c>
      <c r="I20" s="55" t="str">
        <f>IF(E20&gt;=1.8,"Yes","Lower Spec")</f>
        <v>Yes</v>
      </c>
      <c r="J20" s="53" t="str">
        <f>IF(E20&gt;=4,"Yes","Lower Spec")</f>
        <v>Yes</v>
      </c>
      <c r="K20" s="55" t="str">
        <f>IF(C20="blanket",IF(E20&gt;=3.3,"Yes","Lower Spec"),"No")</f>
        <v>No</v>
      </c>
      <c r="L20" s="56" t="str">
        <f>IF(E20&gt;=2.4,"Yes","Lower Spec")</f>
        <v>Yes</v>
      </c>
      <c r="M20" s="57"/>
    </row>
    <row r="21" spans="1:13" s="49" customFormat="1" ht="12.75">
      <c r="A21" s="50" t="s">
        <v>63</v>
      </c>
      <c r="B21" s="50" t="s">
        <v>13</v>
      </c>
      <c r="C21" s="51" t="s">
        <v>64</v>
      </c>
      <c r="D21" s="52" t="s">
        <v>67</v>
      </c>
      <c r="E21" s="52">
        <v>1.8</v>
      </c>
      <c r="F21" s="52" t="s">
        <v>122</v>
      </c>
      <c r="G21" s="53" t="str">
        <f t="shared" si="0"/>
        <v>Lower Spec</v>
      </c>
      <c r="H21" s="54" t="str">
        <f t="shared" si="1"/>
        <v>Lower Spec</v>
      </c>
      <c r="I21" s="55" t="str">
        <f t="shared" si="2"/>
        <v>Yes</v>
      </c>
      <c r="J21" s="53" t="str">
        <f t="shared" si="3"/>
        <v>Lower Spec</v>
      </c>
      <c r="K21" s="55" t="str">
        <f t="shared" si="4"/>
        <v>Lower Spec</v>
      </c>
      <c r="L21" s="56" t="str">
        <f t="shared" si="5"/>
        <v>Lower Spec</v>
      </c>
      <c r="M21" s="58"/>
    </row>
    <row r="22" spans="1:13" s="49" customFormat="1" ht="19.5" customHeight="1">
      <c r="A22" s="50" t="s">
        <v>63</v>
      </c>
      <c r="B22" s="50" t="s">
        <v>13</v>
      </c>
      <c r="C22" s="51" t="s">
        <v>64</v>
      </c>
      <c r="D22" s="52" t="s">
        <v>67</v>
      </c>
      <c r="E22" s="52" t="s">
        <v>35</v>
      </c>
      <c r="F22" s="52" t="s">
        <v>123</v>
      </c>
      <c r="G22" s="53" t="str">
        <f t="shared" si="0"/>
        <v>Yes</v>
      </c>
      <c r="H22" s="54" t="str">
        <f t="shared" ref="H22:H44" si="6">IF(C22="blanket",IF(E22&gt;=2.9,"Yes","Lower Spec"),"No")</f>
        <v>Yes</v>
      </c>
      <c r="I22" s="55" t="str">
        <f t="shared" si="2"/>
        <v>Yes</v>
      </c>
      <c r="J22" s="53" t="s">
        <v>75</v>
      </c>
      <c r="K22" s="55" t="str">
        <f t="shared" si="4"/>
        <v>Yes</v>
      </c>
      <c r="L22" s="56" t="str">
        <f t="shared" si="5"/>
        <v>Yes</v>
      </c>
      <c r="M22" s="58" t="s">
        <v>36</v>
      </c>
    </row>
    <row r="23" spans="1:13" s="49" customFormat="1" ht="19.5" customHeight="1">
      <c r="A23" s="50" t="s">
        <v>63</v>
      </c>
      <c r="B23" s="50" t="s">
        <v>13</v>
      </c>
      <c r="C23" s="51" t="s">
        <v>64</v>
      </c>
      <c r="D23" s="52" t="s">
        <v>67</v>
      </c>
      <c r="E23" s="52">
        <v>2.6</v>
      </c>
      <c r="F23" s="52" t="s">
        <v>124</v>
      </c>
      <c r="G23" s="53" t="str">
        <f t="shared" si="0"/>
        <v>Lower Spec</v>
      </c>
      <c r="H23" s="54" t="str">
        <f t="shared" si="6"/>
        <v>Lower Spec</v>
      </c>
      <c r="I23" s="55" t="str">
        <f t="shared" si="2"/>
        <v>Yes</v>
      </c>
      <c r="J23" s="53" t="str">
        <f t="shared" si="3"/>
        <v>Lower Spec</v>
      </c>
      <c r="K23" s="55" t="str">
        <f t="shared" si="4"/>
        <v>Lower Spec</v>
      </c>
      <c r="L23" s="56" t="str">
        <f t="shared" si="5"/>
        <v>Yes</v>
      </c>
      <c r="M23" s="57"/>
    </row>
    <row r="24" spans="1:13" s="49" customFormat="1" ht="19.5" customHeight="1">
      <c r="A24" s="50" t="s">
        <v>63</v>
      </c>
      <c r="B24" s="50" t="s">
        <v>13</v>
      </c>
      <c r="C24" s="51" t="s">
        <v>64</v>
      </c>
      <c r="D24" s="52" t="s">
        <v>67</v>
      </c>
      <c r="E24" s="52">
        <v>2.9</v>
      </c>
      <c r="F24" s="52" t="s">
        <v>125</v>
      </c>
      <c r="G24" s="53" t="str">
        <f t="shared" si="0"/>
        <v>Lower Spec</v>
      </c>
      <c r="H24" s="54" t="str">
        <f t="shared" si="6"/>
        <v>Yes</v>
      </c>
      <c r="I24" s="55" t="str">
        <f t="shared" si="2"/>
        <v>Yes</v>
      </c>
      <c r="J24" s="53" t="str">
        <f t="shared" si="3"/>
        <v>Lower Spec</v>
      </c>
      <c r="K24" s="55" t="str">
        <f t="shared" si="4"/>
        <v>Lower Spec</v>
      </c>
      <c r="L24" s="56" t="str">
        <f t="shared" si="5"/>
        <v>Yes</v>
      </c>
      <c r="M24" s="57"/>
    </row>
    <row r="25" spans="1:13" s="49" customFormat="1" ht="20.25" customHeight="1">
      <c r="A25" s="50" t="s">
        <v>63</v>
      </c>
      <c r="B25" s="50" t="s">
        <v>13</v>
      </c>
      <c r="C25" s="51" t="s">
        <v>64</v>
      </c>
      <c r="D25" s="52" t="s">
        <v>67</v>
      </c>
      <c r="E25" s="52">
        <v>3.2</v>
      </c>
      <c r="F25" s="52" t="s">
        <v>126</v>
      </c>
      <c r="G25" s="53" t="str">
        <f t="shared" si="0"/>
        <v>Lower Spec</v>
      </c>
      <c r="H25" s="54" t="str">
        <f t="shared" si="6"/>
        <v>Yes</v>
      </c>
      <c r="I25" s="55" t="str">
        <f t="shared" si="2"/>
        <v>Yes</v>
      </c>
      <c r="J25" s="53" t="str">
        <f t="shared" si="3"/>
        <v>Lower Spec</v>
      </c>
      <c r="K25" s="55" t="str">
        <f t="shared" si="4"/>
        <v>Lower Spec</v>
      </c>
      <c r="L25" s="56" t="str">
        <f t="shared" si="5"/>
        <v>Yes</v>
      </c>
      <c r="M25" s="57"/>
    </row>
    <row r="26" spans="1:13" s="49" customFormat="1" ht="19.5" customHeight="1">
      <c r="A26" s="59" t="s">
        <v>63</v>
      </c>
      <c r="B26" s="59" t="s">
        <v>14</v>
      </c>
      <c r="C26" s="60" t="s">
        <v>64</v>
      </c>
      <c r="D26" s="61" t="s">
        <v>44</v>
      </c>
      <c r="E26" s="61">
        <v>1.8</v>
      </c>
      <c r="F26" s="61" t="s">
        <v>127</v>
      </c>
      <c r="G26" s="62" t="str">
        <f>IF(E26&gt;=3.4,"Yes","Lower Spec")</f>
        <v>Lower Spec</v>
      </c>
      <c r="H26" s="63" t="str">
        <f t="shared" si="6"/>
        <v>Lower Spec</v>
      </c>
      <c r="I26" s="64" t="str">
        <f>IF(E26&gt;=1.8,"Yes","Lower Spec")</f>
        <v>Yes</v>
      </c>
      <c r="J26" s="62" t="str">
        <f>IF(E26&gt;=4,"Yes","Lower Spec")</f>
        <v>Lower Spec</v>
      </c>
      <c r="K26" s="64" t="str">
        <f>IF(C26="blanket",IF(E26&gt;=3.3,"Yes","Lower Spec"),"No")</f>
        <v>Lower Spec</v>
      </c>
      <c r="L26" s="65" t="str">
        <f>IF(E26&gt;=2.4,"Yes","Lower Spec")</f>
        <v>Lower Spec</v>
      </c>
      <c r="M26" s="58"/>
    </row>
    <row r="27" spans="1:13" s="49" customFormat="1" ht="19.5" customHeight="1">
      <c r="A27" s="50" t="s">
        <v>63</v>
      </c>
      <c r="B27" s="50" t="s">
        <v>102</v>
      </c>
      <c r="C27" s="51" t="s">
        <v>64</v>
      </c>
      <c r="D27" s="52" t="s">
        <v>66</v>
      </c>
      <c r="E27" s="52">
        <v>1.8</v>
      </c>
      <c r="F27" s="52" t="s">
        <v>128</v>
      </c>
      <c r="G27" s="66" t="str">
        <f>IF(E27&gt;=3.4,"Yes","Lower Spec")</f>
        <v>Lower Spec</v>
      </c>
      <c r="H27" s="67" t="str">
        <f t="shared" si="6"/>
        <v>Lower Spec</v>
      </c>
      <c r="I27" s="68" t="str">
        <f>IF(E27&gt;=1.8,"Yes","Lower Spec")</f>
        <v>Yes</v>
      </c>
      <c r="J27" s="66" t="str">
        <f>IF(E27&gt;=4,"Yes","Lower Spec")</f>
        <v>Lower Spec</v>
      </c>
      <c r="K27" s="55" t="str">
        <f>IF(C27="blanket",IF(E27&gt;=3.3,"Yes","Lower Spec"),"No")</f>
        <v>Lower Spec</v>
      </c>
      <c r="L27" s="69" t="str">
        <f>IF(E27&gt;=2.4,"Yes","Lower Spec")</f>
        <v>Lower Spec</v>
      </c>
      <c r="M27" s="70"/>
    </row>
    <row r="28" spans="1:13" s="49" customFormat="1" ht="19.5" customHeight="1">
      <c r="A28" s="50" t="s">
        <v>63</v>
      </c>
      <c r="B28" s="50" t="s">
        <v>102</v>
      </c>
      <c r="C28" s="51" t="s">
        <v>64</v>
      </c>
      <c r="D28" s="52" t="s">
        <v>66</v>
      </c>
      <c r="E28" s="52">
        <v>2.9</v>
      </c>
      <c r="F28" s="71" t="s">
        <v>129</v>
      </c>
      <c r="G28" s="66" t="str">
        <f>IF(E28&gt;=3.4,"Yes","Lower Spec")</f>
        <v>Lower Spec</v>
      </c>
      <c r="H28" s="67" t="str">
        <f t="shared" si="6"/>
        <v>Yes</v>
      </c>
      <c r="I28" s="68" t="str">
        <f>IF(E28&gt;=1.8,"Yes","Lower Spec")</f>
        <v>Yes</v>
      </c>
      <c r="J28" s="66" t="str">
        <f>IF(E28&gt;=4,"Yes","Lower Spec")</f>
        <v>Lower Spec</v>
      </c>
      <c r="K28" s="55" t="str">
        <f>IF(C28="blanket",IF(E28&gt;=3.3,"Yes","Lower Spec"),"No")</f>
        <v>Lower Spec</v>
      </c>
      <c r="L28" s="69" t="str">
        <f>IF(E28&gt;=2.4,"Yes","Lower Spec")</f>
        <v>Yes</v>
      </c>
      <c r="M28" s="70"/>
    </row>
    <row r="29" spans="1:13" s="49" customFormat="1" ht="19.5" customHeight="1">
      <c r="A29" s="50" t="s">
        <v>63</v>
      </c>
      <c r="B29" s="50" t="s">
        <v>102</v>
      </c>
      <c r="C29" s="51" t="s">
        <v>64</v>
      </c>
      <c r="D29" s="52" t="s">
        <v>66</v>
      </c>
      <c r="E29" s="52">
        <v>3.2</v>
      </c>
      <c r="F29" s="71" t="s">
        <v>130</v>
      </c>
      <c r="G29" s="66" t="str">
        <f>IF(E29&gt;=3.4,"Yes","Lower Spec")</f>
        <v>Lower Spec</v>
      </c>
      <c r="H29" s="67" t="str">
        <f t="shared" si="6"/>
        <v>Yes</v>
      </c>
      <c r="I29" s="68" t="str">
        <f>IF(E29&gt;=1.8,"Yes","Lower Spec")</f>
        <v>Yes</v>
      </c>
      <c r="J29" s="66" t="str">
        <f>IF(E29&gt;=4,"Yes","Lower Spec")</f>
        <v>Lower Spec</v>
      </c>
      <c r="K29" s="55" t="str">
        <f>IF(C29="blanket",IF(E29&gt;=3.3,"Yes","Lower Spec"),"No")</f>
        <v>Lower Spec</v>
      </c>
      <c r="L29" s="69" t="str">
        <f>IF(E29&gt;=2.4,"Yes","Lower Spec")</f>
        <v>Yes</v>
      </c>
      <c r="M29" s="70"/>
    </row>
    <row r="30" spans="1:13" s="49" customFormat="1" ht="19.5" customHeight="1">
      <c r="A30" s="50" t="s">
        <v>63</v>
      </c>
      <c r="B30" s="50" t="s">
        <v>102</v>
      </c>
      <c r="C30" s="51" t="s">
        <v>64</v>
      </c>
      <c r="D30" s="52" t="s">
        <v>66</v>
      </c>
      <c r="E30" s="52">
        <v>3.6</v>
      </c>
      <c r="F30" s="71" t="s">
        <v>131</v>
      </c>
      <c r="G30" s="66" t="str">
        <f>IF(E30&gt;=3.4,"Yes","Lower Spec")</f>
        <v>Yes</v>
      </c>
      <c r="H30" s="72" t="str">
        <f t="shared" si="6"/>
        <v>Yes</v>
      </c>
      <c r="I30" s="68" t="str">
        <f>IF(E30&gt;=1.8,"Yes","Lower Spec")</f>
        <v>Yes</v>
      </c>
      <c r="J30" s="66" t="str">
        <f>IF(E30&gt;=4,"Yes","Lower Spec")</f>
        <v>Lower Spec</v>
      </c>
      <c r="K30" s="55" t="str">
        <f>IF(C30="blanket",IF(E30&gt;=3.3,"Yes","Lower Spec"),"No")</f>
        <v>Yes</v>
      </c>
      <c r="L30" s="69" t="str">
        <f>IF(E30&gt;=2.4,"Yes","Lower Spec")</f>
        <v>Yes</v>
      </c>
      <c r="M30" s="70"/>
    </row>
    <row r="31" spans="1:13" s="49" customFormat="1" ht="19.5" customHeight="1">
      <c r="A31" s="50" t="s">
        <v>63</v>
      </c>
      <c r="B31" s="50" t="s">
        <v>102</v>
      </c>
      <c r="C31" s="51" t="s">
        <v>65</v>
      </c>
      <c r="D31" s="52" t="s">
        <v>66</v>
      </c>
      <c r="E31" s="52">
        <v>2.9</v>
      </c>
      <c r="F31" s="52" t="s">
        <v>132</v>
      </c>
      <c r="G31" s="66" t="str">
        <f t="shared" ref="G31:G36" si="7">IF(E31&gt;=3.4,"Yes","Lower Spec")</f>
        <v>Lower Spec</v>
      </c>
      <c r="H31" s="72" t="str">
        <f t="shared" si="6"/>
        <v>No</v>
      </c>
      <c r="I31" s="68" t="str">
        <f t="shared" ref="I31:I36" si="8">IF(E31&gt;=1.8,"Yes","Lower Spec")</f>
        <v>Yes</v>
      </c>
      <c r="J31" s="66" t="str">
        <f t="shared" ref="J31:J36" si="9">IF(E31&gt;=4,"Yes","Lower Spec")</f>
        <v>Lower Spec</v>
      </c>
      <c r="K31" s="55" t="str">
        <f t="shared" ref="K31:K36" si="10">IF(C31="blanket",IF(E31&gt;=3.3,"Yes","Lower Spec"),"No")</f>
        <v>No</v>
      </c>
      <c r="L31" s="69" t="str">
        <f t="shared" ref="L31:L36" si="11">IF(E31&gt;=2.4,"Yes","Lower Spec")</f>
        <v>Yes</v>
      </c>
      <c r="M31" s="70"/>
    </row>
    <row r="32" spans="1:13" s="49" customFormat="1" ht="19.5" customHeight="1">
      <c r="A32" s="50" t="s">
        <v>63</v>
      </c>
      <c r="B32" s="50" t="s">
        <v>102</v>
      </c>
      <c r="C32" s="51" t="s">
        <v>65</v>
      </c>
      <c r="D32" s="52" t="s">
        <v>66</v>
      </c>
      <c r="E32" s="52">
        <v>3.3</v>
      </c>
      <c r="F32" s="52" t="s">
        <v>133</v>
      </c>
      <c r="G32" s="66" t="str">
        <f t="shared" si="7"/>
        <v>Lower Spec</v>
      </c>
      <c r="H32" s="67" t="str">
        <f t="shared" si="6"/>
        <v>No</v>
      </c>
      <c r="I32" s="68" t="str">
        <f t="shared" si="8"/>
        <v>Yes</v>
      </c>
      <c r="J32" s="66" t="str">
        <f t="shared" si="9"/>
        <v>Lower Spec</v>
      </c>
      <c r="K32" s="55" t="str">
        <f t="shared" si="10"/>
        <v>No</v>
      </c>
      <c r="L32" s="69" t="str">
        <f t="shared" si="11"/>
        <v>Yes</v>
      </c>
      <c r="M32" s="70"/>
    </row>
    <row r="33" spans="1:13" s="49" customFormat="1" ht="19.5" customHeight="1">
      <c r="A33" s="50" t="s">
        <v>63</v>
      </c>
      <c r="B33" s="50" t="s">
        <v>102</v>
      </c>
      <c r="C33" s="51" t="s">
        <v>65</v>
      </c>
      <c r="D33" s="52" t="s">
        <v>66</v>
      </c>
      <c r="E33" s="52">
        <v>3.6</v>
      </c>
      <c r="F33" s="71" t="s">
        <v>134</v>
      </c>
      <c r="G33" s="66" t="str">
        <f t="shared" si="7"/>
        <v>Yes</v>
      </c>
      <c r="H33" s="67" t="str">
        <f t="shared" si="6"/>
        <v>No</v>
      </c>
      <c r="I33" s="68" t="str">
        <f t="shared" si="8"/>
        <v>Yes</v>
      </c>
      <c r="J33" s="66" t="str">
        <f t="shared" si="9"/>
        <v>Lower Spec</v>
      </c>
      <c r="K33" s="55" t="str">
        <f t="shared" si="10"/>
        <v>No</v>
      </c>
      <c r="L33" s="69" t="str">
        <f t="shared" si="11"/>
        <v>Yes</v>
      </c>
      <c r="M33" s="70"/>
    </row>
    <row r="34" spans="1:13" s="49" customFormat="1" ht="19.5" customHeight="1">
      <c r="A34" s="50" t="s">
        <v>63</v>
      </c>
      <c r="B34" s="50" t="s">
        <v>102</v>
      </c>
      <c r="C34" s="51" t="s">
        <v>65</v>
      </c>
      <c r="D34" s="52" t="s">
        <v>66</v>
      </c>
      <c r="E34" s="52">
        <v>4.2</v>
      </c>
      <c r="F34" s="71" t="s">
        <v>135</v>
      </c>
      <c r="G34" s="66" t="str">
        <f t="shared" si="7"/>
        <v>Yes</v>
      </c>
      <c r="H34" s="67" t="str">
        <f t="shared" si="6"/>
        <v>No</v>
      </c>
      <c r="I34" s="68" t="str">
        <f t="shared" si="8"/>
        <v>Yes</v>
      </c>
      <c r="J34" s="66" t="str">
        <f t="shared" si="9"/>
        <v>Yes</v>
      </c>
      <c r="K34" s="55" t="str">
        <f t="shared" si="10"/>
        <v>No</v>
      </c>
      <c r="L34" s="69" t="str">
        <f t="shared" si="11"/>
        <v>Yes</v>
      </c>
      <c r="M34" s="70"/>
    </row>
    <row r="35" spans="1:13" s="49" customFormat="1" ht="12.75">
      <c r="A35" s="50" t="s">
        <v>63</v>
      </c>
      <c r="B35" s="50" t="s">
        <v>102</v>
      </c>
      <c r="C35" s="51" t="s">
        <v>65</v>
      </c>
      <c r="D35" s="52" t="s">
        <v>66</v>
      </c>
      <c r="E35" s="52">
        <v>5.2</v>
      </c>
      <c r="F35" s="71" t="s">
        <v>136</v>
      </c>
      <c r="G35" s="66" t="str">
        <f t="shared" si="7"/>
        <v>Yes</v>
      </c>
      <c r="H35" s="67" t="str">
        <f t="shared" si="6"/>
        <v>No</v>
      </c>
      <c r="I35" s="68" t="str">
        <f t="shared" si="8"/>
        <v>Yes</v>
      </c>
      <c r="J35" s="66" t="str">
        <f t="shared" si="9"/>
        <v>Yes</v>
      </c>
      <c r="K35" s="55" t="str">
        <f t="shared" si="10"/>
        <v>No</v>
      </c>
      <c r="L35" s="69" t="str">
        <f t="shared" si="11"/>
        <v>Yes</v>
      </c>
      <c r="M35" s="70"/>
    </row>
    <row r="36" spans="1:13" s="49" customFormat="1" ht="19.5" customHeight="1">
      <c r="A36" s="50" t="s">
        <v>63</v>
      </c>
      <c r="B36" s="50" t="s">
        <v>102</v>
      </c>
      <c r="C36" s="51" t="s">
        <v>65</v>
      </c>
      <c r="D36" s="52" t="s">
        <v>66</v>
      </c>
      <c r="E36" s="52">
        <v>6.3</v>
      </c>
      <c r="F36" s="71" t="s">
        <v>137</v>
      </c>
      <c r="G36" s="66" t="str">
        <f t="shared" si="7"/>
        <v>Yes</v>
      </c>
      <c r="H36" s="72" t="str">
        <f t="shared" si="6"/>
        <v>No</v>
      </c>
      <c r="I36" s="68" t="str">
        <f t="shared" si="8"/>
        <v>Yes</v>
      </c>
      <c r="J36" s="66" t="str">
        <f t="shared" si="9"/>
        <v>Yes</v>
      </c>
      <c r="K36" s="55" t="str">
        <f t="shared" si="10"/>
        <v>No</v>
      </c>
      <c r="L36" s="69" t="str">
        <f t="shared" si="11"/>
        <v>Yes</v>
      </c>
      <c r="M36" s="70"/>
    </row>
    <row r="37" spans="1:13" s="49" customFormat="1" ht="20.100000000000001" customHeight="1">
      <c r="A37" s="50" t="s">
        <v>16</v>
      </c>
      <c r="B37" s="50" t="s">
        <v>15</v>
      </c>
      <c r="C37" s="51" t="s">
        <v>64</v>
      </c>
      <c r="D37" s="52" t="s">
        <v>44</v>
      </c>
      <c r="E37" s="52">
        <v>2.6</v>
      </c>
      <c r="F37" s="52" t="s">
        <v>138</v>
      </c>
      <c r="G37" s="53" t="str">
        <f t="shared" si="0"/>
        <v>Lower Spec</v>
      </c>
      <c r="H37" s="54" t="str">
        <f t="shared" si="6"/>
        <v>Lower Spec</v>
      </c>
      <c r="I37" s="55" t="str">
        <f t="shared" si="2"/>
        <v>Yes</v>
      </c>
      <c r="J37" s="53" t="str">
        <f t="shared" si="3"/>
        <v>Lower Spec</v>
      </c>
      <c r="K37" s="55" t="str">
        <f t="shared" si="4"/>
        <v>Lower Spec</v>
      </c>
      <c r="L37" s="56" t="str">
        <f t="shared" si="5"/>
        <v>Yes</v>
      </c>
      <c r="M37" s="73"/>
    </row>
    <row r="38" spans="1:13" s="49" customFormat="1" ht="20.100000000000001" customHeight="1">
      <c r="A38" s="50" t="s">
        <v>16</v>
      </c>
      <c r="B38" s="50" t="s">
        <v>15</v>
      </c>
      <c r="C38" s="51" t="s">
        <v>64</v>
      </c>
      <c r="D38" s="52" t="s">
        <v>44</v>
      </c>
      <c r="E38" s="52">
        <v>3.2</v>
      </c>
      <c r="F38" s="52" t="s">
        <v>139</v>
      </c>
      <c r="G38" s="53" t="str">
        <f t="shared" si="0"/>
        <v>Lower Spec</v>
      </c>
      <c r="H38" s="54" t="str">
        <f t="shared" si="6"/>
        <v>Yes</v>
      </c>
      <c r="I38" s="55" t="str">
        <f t="shared" si="2"/>
        <v>Yes</v>
      </c>
      <c r="J38" s="53" t="str">
        <f t="shared" si="3"/>
        <v>Lower Spec</v>
      </c>
      <c r="K38" s="55" t="str">
        <f t="shared" si="4"/>
        <v>Lower Spec</v>
      </c>
      <c r="L38" s="56" t="str">
        <f t="shared" si="5"/>
        <v>Yes</v>
      </c>
      <c r="M38" s="58"/>
    </row>
    <row r="39" spans="1:13" s="49" customFormat="1" ht="20.100000000000001" customHeight="1">
      <c r="A39" s="50" t="s">
        <v>16</v>
      </c>
      <c r="B39" s="50" t="s">
        <v>15</v>
      </c>
      <c r="C39" s="51" t="s">
        <v>64</v>
      </c>
      <c r="D39" s="52" t="s">
        <v>44</v>
      </c>
      <c r="E39" s="52">
        <v>3.4</v>
      </c>
      <c r="F39" s="52" t="s">
        <v>140</v>
      </c>
      <c r="G39" s="53" t="str">
        <f t="shared" si="0"/>
        <v>Yes</v>
      </c>
      <c r="H39" s="54" t="str">
        <f t="shared" si="6"/>
        <v>Yes</v>
      </c>
      <c r="I39" s="55" t="str">
        <f t="shared" si="2"/>
        <v>Yes</v>
      </c>
      <c r="J39" s="53" t="str">
        <f t="shared" si="3"/>
        <v>Lower Spec</v>
      </c>
      <c r="K39" s="55" t="str">
        <f t="shared" si="4"/>
        <v>Yes</v>
      </c>
      <c r="L39" s="56" t="str">
        <f t="shared" si="5"/>
        <v>Yes</v>
      </c>
      <c r="M39" s="58"/>
    </row>
    <row r="40" spans="1:13" s="49" customFormat="1" ht="20.100000000000001" customHeight="1">
      <c r="A40" s="50" t="s">
        <v>200</v>
      </c>
      <c r="B40" s="50" t="s">
        <v>45</v>
      </c>
      <c r="C40" s="51" t="s">
        <v>64</v>
      </c>
      <c r="D40" s="52" t="s">
        <v>44</v>
      </c>
      <c r="E40" s="52">
        <v>1.8</v>
      </c>
      <c r="F40" s="52" t="s">
        <v>141</v>
      </c>
      <c r="G40" s="53" t="str">
        <f t="shared" si="0"/>
        <v>Lower Spec</v>
      </c>
      <c r="H40" s="54" t="str">
        <f t="shared" si="6"/>
        <v>Lower Spec</v>
      </c>
      <c r="I40" s="55" t="str">
        <f t="shared" si="2"/>
        <v>Yes</v>
      </c>
      <c r="J40" s="53" t="str">
        <f t="shared" si="3"/>
        <v>Lower Spec</v>
      </c>
      <c r="K40" s="55" t="str">
        <f t="shared" si="4"/>
        <v>Lower Spec</v>
      </c>
      <c r="L40" s="56" t="str">
        <f t="shared" si="5"/>
        <v>Lower Spec</v>
      </c>
      <c r="M40" s="74"/>
    </row>
    <row r="41" spans="1:13" s="49" customFormat="1" ht="20.100000000000001" customHeight="1">
      <c r="A41" s="50" t="s">
        <v>200</v>
      </c>
      <c r="B41" s="50" t="s">
        <v>47</v>
      </c>
      <c r="C41" s="51" t="s">
        <v>64</v>
      </c>
      <c r="D41" s="52" t="s">
        <v>44</v>
      </c>
      <c r="E41" s="52">
        <v>1.8</v>
      </c>
      <c r="F41" s="52" t="s">
        <v>142</v>
      </c>
      <c r="G41" s="53" t="str">
        <f t="shared" si="0"/>
        <v>Lower Spec</v>
      </c>
      <c r="H41" s="54" t="str">
        <f t="shared" si="6"/>
        <v>Lower Spec</v>
      </c>
      <c r="I41" s="55" t="str">
        <f t="shared" si="2"/>
        <v>Yes</v>
      </c>
      <c r="J41" s="53" t="str">
        <f t="shared" si="3"/>
        <v>Lower Spec</v>
      </c>
      <c r="K41" s="55" t="str">
        <f t="shared" si="4"/>
        <v>Lower Spec</v>
      </c>
      <c r="L41" s="56" t="str">
        <f t="shared" si="5"/>
        <v>Lower Spec</v>
      </c>
      <c r="M41" s="74"/>
    </row>
    <row r="42" spans="1:13" s="49" customFormat="1" ht="20.100000000000001" customHeight="1">
      <c r="A42" s="50" t="s">
        <v>200</v>
      </c>
      <c r="B42" s="59" t="s">
        <v>78</v>
      </c>
      <c r="C42" s="60" t="s">
        <v>64</v>
      </c>
      <c r="D42" s="61" t="s">
        <v>44</v>
      </c>
      <c r="E42" s="61">
        <v>2.6</v>
      </c>
      <c r="F42" s="61" t="s">
        <v>143</v>
      </c>
      <c r="G42" s="62" t="str">
        <f t="shared" si="0"/>
        <v>Lower Spec</v>
      </c>
      <c r="H42" s="63" t="str">
        <f t="shared" si="6"/>
        <v>Lower Spec</v>
      </c>
      <c r="I42" s="64" t="str">
        <f t="shared" si="2"/>
        <v>Yes</v>
      </c>
      <c r="J42" s="62" t="str">
        <f t="shared" si="3"/>
        <v>Lower Spec</v>
      </c>
      <c r="K42" s="64" t="str">
        <f t="shared" si="4"/>
        <v>Lower Spec</v>
      </c>
      <c r="L42" s="65" t="str">
        <f t="shared" si="5"/>
        <v>Yes</v>
      </c>
      <c r="M42" s="75"/>
    </row>
    <row r="43" spans="1:13" s="49" customFormat="1" ht="20.100000000000001" customHeight="1">
      <c r="A43" s="50" t="s">
        <v>200</v>
      </c>
      <c r="B43" s="59" t="s">
        <v>79</v>
      </c>
      <c r="C43" s="60" t="s">
        <v>64</v>
      </c>
      <c r="D43" s="61" t="s">
        <v>44</v>
      </c>
      <c r="E43" s="61">
        <v>2.6</v>
      </c>
      <c r="F43" s="61" t="s">
        <v>144</v>
      </c>
      <c r="G43" s="62" t="str">
        <f t="shared" si="0"/>
        <v>Lower Spec</v>
      </c>
      <c r="H43" s="63" t="str">
        <f t="shared" si="6"/>
        <v>Lower Spec</v>
      </c>
      <c r="I43" s="64" t="str">
        <f t="shared" si="2"/>
        <v>Yes</v>
      </c>
      <c r="J43" s="62" t="str">
        <f t="shared" si="3"/>
        <v>Lower Spec</v>
      </c>
      <c r="K43" s="64" t="str">
        <f t="shared" si="4"/>
        <v>Lower Spec</v>
      </c>
      <c r="L43" s="65" t="str">
        <f t="shared" si="5"/>
        <v>Yes</v>
      </c>
      <c r="M43" s="76"/>
    </row>
    <row r="44" spans="1:13" s="49" customFormat="1" ht="20.100000000000001" customHeight="1">
      <c r="A44" s="50" t="s">
        <v>200</v>
      </c>
      <c r="B44" s="59" t="s">
        <v>77</v>
      </c>
      <c r="C44" s="60" t="s">
        <v>64</v>
      </c>
      <c r="D44" s="61" t="s">
        <v>44</v>
      </c>
      <c r="E44" s="61">
        <v>2.6</v>
      </c>
      <c r="F44" s="61" t="s">
        <v>145</v>
      </c>
      <c r="G44" s="66" t="str">
        <f>IF(E44&gt;=3.4,"Yes","Lower Spec")</f>
        <v>Lower Spec</v>
      </c>
      <c r="H44" s="67" t="str">
        <f t="shared" si="6"/>
        <v>Lower Spec</v>
      </c>
      <c r="I44" s="68" t="str">
        <f>IF(E44&gt;=1.8,"Yes","Lower Spec")</f>
        <v>Yes</v>
      </c>
      <c r="J44" s="66" t="str">
        <f>IF(E44&gt;=4,"Yes","Lower Spec")</f>
        <v>Lower Spec</v>
      </c>
      <c r="K44" s="55" t="str">
        <f>IF(C44="blanket",IF(E44&gt;=3.3,"Yes","Lower Spec"),"No")</f>
        <v>Lower Spec</v>
      </c>
      <c r="L44" s="69" t="str">
        <f>IF(E44&gt;=2.4,"Yes","Lower Spec")</f>
        <v>Yes</v>
      </c>
      <c r="M44" s="76"/>
    </row>
    <row r="45" spans="1:13" s="49" customFormat="1" ht="20.100000000000001" customHeight="1">
      <c r="A45" s="50" t="s">
        <v>200</v>
      </c>
      <c r="B45" s="50" t="s">
        <v>45</v>
      </c>
      <c r="C45" s="51" t="s">
        <v>64</v>
      </c>
      <c r="D45" s="52" t="s">
        <v>44</v>
      </c>
      <c r="E45" s="52">
        <v>2.9</v>
      </c>
      <c r="F45" s="52" t="s">
        <v>146</v>
      </c>
      <c r="G45" s="53" t="str">
        <f t="shared" si="0"/>
        <v>Lower Spec</v>
      </c>
      <c r="H45" s="54" t="str">
        <f t="shared" ref="H45:H65" si="12">IF(C45="blanket",IF(E45&gt;=2.9,"Yes","Lower Spec"),"No")</f>
        <v>Yes</v>
      </c>
      <c r="I45" s="55" t="str">
        <f t="shared" si="2"/>
        <v>Yes</v>
      </c>
      <c r="J45" s="53" t="str">
        <f t="shared" si="3"/>
        <v>Lower Spec</v>
      </c>
      <c r="K45" s="55" t="str">
        <f t="shared" si="4"/>
        <v>Lower Spec</v>
      </c>
      <c r="L45" s="56" t="str">
        <f t="shared" si="5"/>
        <v>Yes</v>
      </c>
      <c r="M45" s="76"/>
    </row>
    <row r="46" spans="1:13" s="49" customFormat="1" ht="20.100000000000001" customHeight="1">
      <c r="A46" s="50" t="s">
        <v>200</v>
      </c>
      <c r="B46" s="50" t="s">
        <v>47</v>
      </c>
      <c r="C46" s="51" t="s">
        <v>64</v>
      </c>
      <c r="D46" s="52" t="s">
        <v>44</v>
      </c>
      <c r="E46" s="52">
        <v>2.9</v>
      </c>
      <c r="F46" s="52" t="s">
        <v>147</v>
      </c>
      <c r="G46" s="53" t="str">
        <f t="shared" si="0"/>
        <v>Lower Spec</v>
      </c>
      <c r="H46" s="54" t="str">
        <f t="shared" si="12"/>
        <v>Yes</v>
      </c>
      <c r="I46" s="55" t="str">
        <f t="shared" si="2"/>
        <v>Yes</v>
      </c>
      <c r="J46" s="53" t="str">
        <f t="shared" si="3"/>
        <v>Lower Spec</v>
      </c>
      <c r="K46" s="55" t="str">
        <f t="shared" si="4"/>
        <v>Lower Spec</v>
      </c>
      <c r="L46" s="56" t="str">
        <f t="shared" si="5"/>
        <v>Yes</v>
      </c>
      <c r="M46" s="76"/>
    </row>
    <row r="47" spans="1:13" s="49" customFormat="1" ht="20.100000000000001" customHeight="1">
      <c r="A47" s="50" t="s">
        <v>200</v>
      </c>
      <c r="B47" s="59" t="s">
        <v>77</v>
      </c>
      <c r="C47" s="51" t="s">
        <v>64</v>
      </c>
      <c r="D47" s="52" t="s">
        <v>44</v>
      </c>
      <c r="E47" s="52">
        <v>2.9</v>
      </c>
      <c r="F47" s="52" t="s">
        <v>148</v>
      </c>
      <c r="G47" s="66" t="str">
        <f>IF(E47&gt;=3.4,"Yes","Lower Spec")</f>
        <v>Lower Spec</v>
      </c>
      <c r="H47" s="67" t="str">
        <f>IF(C47="blanket",IF(E47&gt;=2.9,"Yes","Lower Spec"),"No")</f>
        <v>Yes</v>
      </c>
      <c r="I47" s="68" t="str">
        <f>IF(E47&gt;=1.8,"Yes","Lower Spec")</f>
        <v>Yes</v>
      </c>
      <c r="J47" s="66" t="str">
        <f>IF(E47&gt;=4,"Yes","Lower Spec")</f>
        <v>Lower Spec</v>
      </c>
      <c r="K47" s="55" t="str">
        <f>IF(C47="blanket",IF(E47&gt;=3.3,"Yes","Lower Spec"),"No")</f>
        <v>Lower Spec</v>
      </c>
      <c r="L47" s="69" t="str">
        <f>IF(E47&gt;=2.4,"Yes","Lower Spec")</f>
        <v>Yes</v>
      </c>
      <c r="M47" s="76"/>
    </row>
    <row r="48" spans="1:13" s="49" customFormat="1" ht="20.100000000000001" customHeight="1">
      <c r="A48" s="50" t="s">
        <v>200</v>
      </c>
      <c r="B48" s="50" t="s">
        <v>24</v>
      </c>
      <c r="C48" s="51" t="s">
        <v>64</v>
      </c>
      <c r="D48" s="52" t="s">
        <v>44</v>
      </c>
      <c r="E48" s="52">
        <v>2.9</v>
      </c>
      <c r="F48" s="52" t="s">
        <v>149</v>
      </c>
      <c r="G48" s="53" t="str">
        <f t="shared" si="0"/>
        <v>Lower Spec</v>
      </c>
      <c r="H48" s="54" t="str">
        <f t="shared" si="12"/>
        <v>Yes</v>
      </c>
      <c r="I48" s="55" t="str">
        <f t="shared" si="2"/>
        <v>Yes</v>
      </c>
      <c r="J48" s="53" t="str">
        <f t="shared" si="3"/>
        <v>Lower Spec</v>
      </c>
      <c r="K48" s="55" t="str">
        <f t="shared" si="4"/>
        <v>Lower Spec</v>
      </c>
      <c r="L48" s="56" t="str">
        <f t="shared" si="5"/>
        <v>Yes</v>
      </c>
      <c r="M48" s="76"/>
    </row>
    <row r="49" spans="1:13" s="49" customFormat="1" ht="20.100000000000001" customHeight="1">
      <c r="A49" s="50" t="s">
        <v>200</v>
      </c>
      <c r="B49" s="50" t="s">
        <v>24</v>
      </c>
      <c r="C49" s="51" t="s">
        <v>64</v>
      </c>
      <c r="D49" s="52" t="s">
        <v>44</v>
      </c>
      <c r="E49" s="52">
        <v>3</v>
      </c>
      <c r="F49" s="52" t="s">
        <v>150</v>
      </c>
      <c r="G49" s="53" t="str">
        <f t="shared" si="0"/>
        <v>Lower Spec</v>
      </c>
      <c r="H49" s="54" t="str">
        <f t="shared" si="12"/>
        <v>Yes</v>
      </c>
      <c r="I49" s="55" t="str">
        <f t="shared" si="2"/>
        <v>Yes</v>
      </c>
      <c r="J49" s="53" t="str">
        <f t="shared" si="3"/>
        <v>Lower Spec</v>
      </c>
      <c r="K49" s="55" t="str">
        <f t="shared" si="4"/>
        <v>Lower Spec</v>
      </c>
      <c r="L49" s="56" t="str">
        <f t="shared" si="5"/>
        <v>Yes</v>
      </c>
      <c r="M49" s="77"/>
    </row>
    <row r="50" spans="1:13" s="49" customFormat="1" ht="20.100000000000001" customHeight="1">
      <c r="A50" s="50" t="s">
        <v>200</v>
      </c>
      <c r="B50" s="50" t="s">
        <v>45</v>
      </c>
      <c r="C50" s="51" t="s">
        <v>64</v>
      </c>
      <c r="D50" s="52" t="s">
        <v>44</v>
      </c>
      <c r="E50" s="52">
        <v>3.2</v>
      </c>
      <c r="F50" s="52" t="s">
        <v>151</v>
      </c>
      <c r="G50" s="53" t="str">
        <f t="shared" si="0"/>
        <v>Lower Spec</v>
      </c>
      <c r="H50" s="54" t="str">
        <f t="shared" si="12"/>
        <v>Yes</v>
      </c>
      <c r="I50" s="55" t="str">
        <f t="shared" si="2"/>
        <v>Yes</v>
      </c>
      <c r="J50" s="53" t="str">
        <f t="shared" si="3"/>
        <v>Lower Spec</v>
      </c>
      <c r="K50" s="55" t="str">
        <f t="shared" si="4"/>
        <v>Lower Spec</v>
      </c>
      <c r="L50" s="56" t="str">
        <f t="shared" si="5"/>
        <v>Yes</v>
      </c>
      <c r="M50" s="76"/>
    </row>
    <row r="51" spans="1:13" s="49" customFormat="1" ht="20.100000000000001" customHeight="1">
      <c r="A51" s="50" t="s">
        <v>200</v>
      </c>
      <c r="B51" s="50" t="s">
        <v>47</v>
      </c>
      <c r="C51" s="51" t="s">
        <v>64</v>
      </c>
      <c r="D51" s="52" t="s">
        <v>44</v>
      </c>
      <c r="E51" s="52">
        <v>3.2</v>
      </c>
      <c r="F51" s="52" t="s">
        <v>152</v>
      </c>
      <c r="G51" s="53" t="str">
        <f t="shared" si="0"/>
        <v>Lower Spec</v>
      </c>
      <c r="H51" s="54" t="str">
        <f t="shared" si="12"/>
        <v>Yes</v>
      </c>
      <c r="I51" s="55" t="str">
        <f t="shared" si="2"/>
        <v>Yes</v>
      </c>
      <c r="J51" s="53" t="str">
        <f t="shared" si="3"/>
        <v>Lower Spec</v>
      </c>
      <c r="K51" s="55" t="str">
        <f t="shared" si="4"/>
        <v>Lower Spec</v>
      </c>
      <c r="L51" s="56" t="str">
        <f t="shared" si="5"/>
        <v>Yes</v>
      </c>
      <c r="M51" s="76"/>
    </row>
    <row r="52" spans="1:13" s="49" customFormat="1" ht="20.100000000000001" customHeight="1">
      <c r="A52" s="50" t="s">
        <v>200</v>
      </c>
      <c r="B52" s="59" t="s">
        <v>77</v>
      </c>
      <c r="C52" s="51" t="s">
        <v>64</v>
      </c>
      <c r="D52" s="52" t="s">
        <v>44</v>
      </c>
      <c r="E52" s="52">
        <v>3.2</v>
      </c>
      <c r="F52" s="52" t="s">
        <v>153</v>
      </c>
      <c r="G52" s="66" t="str">
        <f>IF(E52&gt;=3.4,"Yes","Lower Spec")</f>
        <v>Lower Spec</v>
      </c>
      <c r="H52" s="67" t="str">
        <f>IF(C52="blanket",IF(E52&gt;=2.9,"Yes","Lower Spec"),"No")</f>
        <v>Yes</v>
      </c>
      <c r="I52" s="68" t="str">
        <f>IF(E52&gt;=1.8,"Yes","Lower Spec")</f>
        <v>Yes</v>
      </c>
      <c r="J52" s="66" t="str">
        <f>IF(E52&gt;=4,"Yes","Lower Spec")</f>
        <v>Lower Spec</v>
      </c>
      <c r="K52" s="55" t="str">
        <f>IF(C52="blanket",IF(E52&gt;=3.3,"Yes","Lower Spec"),"No")</f>
        <v>Lower Spec</v>
      </c>
      <c r="L52" s="69" t="str">
        <f>IF(E52&gt;=2.4,"Yes","Lower Spec")</f>
        <v>Yes</v>
      </c>
      <c r="M52" s="76"/>
    </row>
    <row r="53" spans="1:13" s="49" customFormat="1" ht="20.100000000000001" customHeight="1">
      <c r="A53" s="50" t="s">
        <v>200</v>
      </c>
      <c r="B53" s="50" t="s">
        <v>47</v>
      </c>
      <c r="C53" s="51" t="s">
        <v>64</v>
      </c>
      <c r="D53" s="52" t="s">
        <v>44</v>
      </c>
      <c r="E53" s="52">
        <v>3.3</v>
      </c>
      <c r="F53" s="52" t="s">
        <v>154</v>
      </c>
      <c r="G53" s="53" t="str">
        <f t="shared" si="0"/>
        <v>Lower Spec</v>
      </c>
      <c r="H53" s="54" t="str">
        <f t="shared" si="12"/>
        <v>Yes</v>
      </c>
      <c r="I53" s="55" t="str">
        <f t="shared" si="2"/>
        <v>Yes</v>
      </c>
      <c r="J53" s="53" t="str">
        <f t="shared" si="3"/>
        <v>Lower Spec</v>
      </c>
      <c r="K53" s="55" t="str">
        <f t="shared" si="4"/>
        <v>Yes</v>
      </c>
      <c r="L53" s="56" t="str">
        <f t="shared" si="5"/>
        <v>Yes</v>
      </c>
      <c r="M53" s="76"/>
    </row>
    <row r="54" spans="1:13" s="49" customFormat="1" ht="20.100000000000001" customHeight="1">
      <c r="A54" s="50" t="s">
        <v>200</v>
      </c>
      <c r="B54" s="50" t="s">
        <v>45</v>
      </c>
      <c r="C54" s="51" t="s">
        <v>64</v>
      </c>
      <c r="D54" s="52" t="s">
        <v>44</v>
      </c>
      <c r="E54" s="52">
        <v>3.6</v>
      </c>
      <c r="F54" s="52" t="s">
        <v>155</v>
      </c>
      <c r="G54" s="53" t="str">
        <f t="shared" si="0"/>
        <v>Yes</v>
      </c>
      <c r="H54" s="54" t="str">
        <f t="shared" si="12"/>
        <v>Yes</v>
      </c>
      <c r="I54" s="55" t="str">
        <f t="shared" si="2"/>
        <v>Yes</v>
      </c>
      <c r="J54" s="53" t="str">
        <f t="shared" si="3"/>
        <v>Lower Spec</v>
      </c>
      <c r="K54" s="55" t="str">
        <f t="shared" si="4"/>
        <v>Yes</v>
      </c>
      <c r="L54" s="56" t="str">
        <f t="shared" si="5"/>
        <v>Yes</v>
      </c>
      <c r="M54" s="76"/>
    </row>
    <row r="55" spans="1:13" s="49" customFormat="1" ht="20.100000000000001" customHeight="1">
      <c r="A55" s="50" t="s">
        <v>200</v>
      </c>
      <c r="B55" s="50" t="s">
        <v>47</v>
      </c>
      <c r="C55" s="51" t="s">
        <v>64</v>
      </c>
      <c r="D55" s="52" t="s">
        <v>44</v>
      </c>
      <c r="E55" s="52">
        <v>3.6</v>
      </c>
      <c r="F55" s="52" t="s">
        <v>156</v>
      </c>
      <c r="G55" s="53" t="str">
        <f t="shared" si="0"/>
        <v>Yes</v>
      </c>
      <c r="H55" s="54" t="str">
        <f t="shared" si="12"/>
        <v>Yes</v>
      </c>
      <c r="I55" s="55" t="str">
        <f t="shared" si="2"/>
        <v>Yes</v>
      </c>
      <c r="J55" s="53" t="str">
        <f t="shared" si="3"/>
        <v>Lower Spec</v>
      </c>
      <c r="K55" s="55" t="str">
        <f t="shared" si="4"/>
        <v>Yes</v>
      </c>
      <c r="L55" s="56" t="str">
        <f t="shared" si="5"/>
        <v>Yes</v>
      </c>
      <c r="M55" s="76"/>
    </row>
    <row r="56" spans="1:13" s="49" customFormat="1" ht="20.100000000000001" customHeight="1">
      <c r="A56" s="50" t="s">
        <v>200</v>
      </c>
      <c r="B56" s="50" t="s">
        <v>77</v>
      </c>
      <c r="C56" s="51" t="s">
        <v>64</v>
      </c>
      <c r="D56" s="52" t="s">
        <v>44</v>
      </c>
      <c r="E56" s="52">
        <v>3.6</v>
      </c>
      <c r="F56" s="52" t="s">
        <v>157</v>
      </c>
      <c r="G56" s="66" t="str">
        <f>IF(E56&gt;=3.4,"Yes","Lower Spec")</f>
        <v>Yes</v>
      </c>
      <c r="H56" s="67" t="str">
        <f>IF(C56="blanket",IF(E56&gt;=2.9,"Yes","Lower Spec"),"No")</f>
        <v>Yes</v>
      </c>
      <c r="I56" s="68" t="str">
        <f>IF(E56&gt;=1.8,"Yes","Lower Spec")</f>
        <v>Yes</v>
      </c>
      <c r="J56" s="66" t="str">
        <f>IF(E56&gt;=4,"Yes","Lower Spec")</f>
        <v>Lower Spec</v>
      </c>
      <c r="K56" s="55" t="str">
        <f>IF(C56="blanket",IF(E56&gt;=3.3,"Yes","Lower Spec"),"No")</f>
        <v>Yes</v>
      </c>
      <c r="L56" s="69" t="str">
        <f>IF(E56&gt;=2.4,"Yes","Lower Spec")</f>
        <v>Yes</v>
      </c>
      <c r="M56" s="76"/>
    </row>
    <row r="57" spans="1:13" s="49" customFormat="1" ht="20.100000000000001" customHeight="1">
      <c r="A57" s="50" t="s">
        <v>200</v>
      </c>
      <c r="B57" s="50" t="s">
        <v>45</v>
      </c>
      <c r="C57" s="51" t="s">
        <v>64</v>
      </c>
      <c r="D57" s="52" t="s">
        <v>44</v>
      </c>
      <c r="E57" s="52">
        <v>4</v>
      </c>
      <c r="F57" s="52" t="s">
        <v>158</v>
      </c>
      <c r="G57" s="53" t="str">
        <f t="shared" si="0"/>
        <v>Yes</v>
      </c>
      <c r="H57" s="54" t="str">
        <f t="shared" si="12"/>
        <v>Yes</v>
      </c>
      <c r="I57" s="55" t="str">
        <f t="shared" si="2"/>
        <v>Yes</v>
      </c>
      <c r="J57" s="53" t="str">
        <f t="shared" si="3"/>
        <v>Yes</v>
      </c>
      <c r="K57" s="55" t="str">
        <f t="shared" si="4"/>
        <v>Yes</v>
      </c>
      <c r="L57" s="56" t="str">
        <f t="shared" si="5"/>
        <v>Yes</v>
      </c>
      <c r="M57" s="76"/>
    </row>
    <row r="58" spans="1:13" s="49" customFormat="1" ht="20.100000000000001" customHeight="1">
      <c r="A58" s="50" t="s">
        <v>200</v>
      </c>
      <c r="B58" s="50" t="s">
        <v>47</v>
      </c>
      <c r="C58" s="51" t="s">
        <v>64</v>
      </c>
      <c r="D58" s="52" t="s">
        <v>44</v>
      </c>
      <c r="E58" s="52">
        <v>4</v>
      </c>
      <c r="F58" s="52" t="s">
        <v>159</v>
      </c>
      <c r="G58" s="53" t="str">
        <f t="shared" si="0"/>
        <v>Yes</v>
      </c>
      <c r="H58" s="54" t="str">
        <f t="shared" si="12"/>
        <v>Yes</v>
      </c>
      <c r="I58" s="55" t="str">
        <f t="shared" si="2"/>
        <v>Yes</v>
      </c>
      <c r="J58" s="53" t="str">
        <f t="shared" si="3"/>
        <v>Yes</v>
      </c>
      <c r="K58" s="55" t="str">
        <f t="shared" si="4"/>
        <v>Yes</v>
      </c>
      <c r="L58" s="56" t="str">
        <f t="shared" si="5"/>
        <v>Yes</v>
      </c>
      <c r="M58" s="76"/>
    </row>
    <row r="59" spans="1:13" s="49" customFormat="1" ht="20.100000000000001" customHeight="1">
      <c r="A59" s="50" t="s">
        <v>200</v>
      </c>
      <c r="B59" s="50" t="s">
        <v>77</v>
      </c>
      <c r="C59" s="51" t="s">
        <v>64</v>
      </c>
      <c r="D59" s="52" t="s">
        <v>44</v>
      </c>
      <c r="E59" s="52">
        <v>4</v>
      </c>
      <c r="F59" s="52" t="s">
        <v>160</v>
      </c>
      <c r="G59" s="66" t="str">
        <f>IF(E59&gt;=3.4,"Yes","Lower Spec")</f>
        <v>Yes</v>
      </c>
      <c r="H59" s="67" t="str">
        <f>IF(C59="blanket",IF(E59&gt;=2.9,"Yes","Lower Spec"),"No")</f>
        <v>Yes</v>
      </c>
      <c r="I59" s="68" t="str">
        <f>IF(E59&gt;=1.8,"Yes","Lower Spec")</f>
        <v>Yes</v>
      </c>
      <c r="J59" s="66" t="str">
        <f>IF(E59&gt;=4,"Yes","Lower Spec")</f>
        <v>Yes</v>
      </c>
      <c r="K59" s="55" t="str">
        <f>IF(C59="blanket",IF(E59&gt;=3.3,"Yes","Lower Spec"),"No")</f>
        <v>Yes</v>
      </c>
      <c r="L59" s="69" t="str">
        <f>IF(E59&gt;=2.4,"Yes","Lower Spec")</f>
        <v>Yes</v>
      </c>
      <c r="M59" s="76"/>
    </row>
    <row r="60" spans="1:13" s="49" customFormat="1" ht="20.100000000000001" customHeight="1">
      <c r="A60" s="50" t="s">
        <v>20</v>
      </c>
      <c r="B60" s="50" t="s">
        <v>19</v>
      </c>
      <c r="C60" s="51" t="s">
        <v>64</v>
      </c>
      <c r="D60" s="52" t="s">
        <v>66</v>
      </c>
      <c r="E60" s="52">
        <v>1.8</v>
      </c>
      <c r="F60" s="52" t="s">
        <v>161</v>
      </c>
      <c r="G60" s="53" t="str">
        <f t="shared" si="0"/>
        <v>Lower Spec</v>
      </c>
      <c r="H60" s="54" t="str">
        <f t="shared" si="12"/>
        <v>Lower Spec</v>
      </c>
      <c r="I60" s="55" t="str">
        <f t="shared" si="2"/>
        <v>Yes</v>
      </c>
      <c r="J60" s="53" t="str">
        <f t="shared" si="3"/>
        <v>Lower Spec</v>
      </c>
      <c r="K60" s="55" t="str">
        <f t="shared" si="4"/>
        <v>Lower Spec</v>
      </c>
      <c r="L60" s="56" t="str">
        <f t="shared" si="5"/>
        <v>Lower Spec</v>
      </c>
      <c r="M60" s="78"/>
    </row>
    <row r="61" spans="1:13" s="49" customFormat="1" ht="20.100000000000001" customHeight="1">
      <c r="A61" s="50" t="s">
        <v>20</v>
      </c>
      <c r="B61" s="50" t="s">
        <v>19</v>
      </c>
      <c r="C61" s="51" t="s">
        <v>64</v>
      </c>
      <c r="D61" s="52" t="s">
        <v>66</v>
      </c>
      <c r="E61" s="52">
        <v>2.9</v>
      </c>
      <c r="F61" s="52" t="s">
        <v>162</v>
      </c>
      <c r="G61" s="53" t="str">
        <f t="shared" si="0"/>
        <v>Lower Spec</v>
      </c>
      <c r="H61" s="54" t="str">
        <f t="shared" si="12"/>
        <v>Yes</v>
      </c>
      <c r="I61" s="55" t="str">
        <f t="shared" si="2"/>
        <v>Yes</v>
      </c>
      <c r="J61" s="53" t="str">
        <f t="shared" si="3"/>
        <v>Lower Spec</v>
      </c>
      <c r="K61" s="55" t="str">
        <f t="shared" si="4"/>
        <v>Lower Spec</v>
      </c>
      <c r="L61" s="56" t="str">
        <f t="shared" si="5"/>
        <v>Yes</v>
      </c>
      <c r="M61" s="78"/>
    </row>
    <row r="62" spans="1:13" s="49" customFormat="1" ht="20.100000000000001" customHeight="1">
      <c r="A62" s="50" t="s">
        <v>20</v>
      </c>
      <c r="B62" s="50" t="s">
        <v>19</v>
      </c>
      <c r="C62" s="51" t="s">
        <v>64</v>
      </c>
      <c r="D62" s="52" t="s">
        <v>66</v>
      </c>
      <c r="E62" s="52">
        <v>3.2</v>
      </c>
      <c r="F62" s="52" t="s">
        <v>163</v>
      </c>
      <c r="G62" s="53" t="str">
        <f t="shared" si="0"/>
        <v>Lower Spec</v>
      </c>
      <c r="H62" s="54" t="str">
        <f t="shared" si="12"/>
        <v>Yes</v>
      </c>
      <c r="I62" s="55" t="str">
        <f t="shared" si="2"/>
        <v>Yes</v>
      </c>
      <c r="J62" s="53" t="str">
        <f t="shared" si="3"/>
        <v>Lower Spec</v>
      </c>
      <c r="K62" s="55" t="str">
        <f t="shared" si="4"/>
        <v>Lower Spec</v>
      </c>
      <c r="L62" s="56" t="str">
        <f t="shared" si="5"/>
        <v>Yes</v>
      </c>
      <c r="M62" s="78"/>
    </row>
    <row r="63" spans="1:13" s="49" customFormat="1" ht="20.100000000000001" customHeight="1">
      <c r="A63" s="50" t="s">
        <v>20</v>
      </c>
      <c r="B63" s="50" t="s">
        <v>19</v>
      </c>
      <c r="C63" s="51" t="s">
        <v>64</v>
      </c>
      <c r="D63" s="52" t="s">
        <v>66</v>
      </c>
      <c r="E63" s="52">
        <v>3.6</v>
      </c>
      <c r="F63" s="52" t="s">
        <v>164</v>
      </c>
      <c r="G63" s="53" t="str">
        <f t="shared" si="0"/>
        <v>Yes</v>
      </c>
      <c r="H63" s="54" t="str">
        <f t="shared" si="12"/>
        <v>Yes</v>
      </c>
      <c r="I63" s="55" t="str">
        <f t="shared" si="2"/>
        <v>Yes</v>
      </c>
      <c r="J63" s="53" t="str">
        <f t="shared" si="3"/>
        <v>Lower Spec</v>
      </c>
      <c r="K63" s="55" t="str">
        <f t="shared" si="4"/>
        <v>Yes</v>
      </c>
      <c r="L63" s="56" t="str">
        <f t="shared" si="5"/>
        <v>Yes</v>
      </c>
      <c r="M63" s="78"/>
    </row>
    <row r="64" spans="1:13" s="49" customFormat="1" ht="20.100000000000001" customHeight="1">
      <c r="A64" s="50" t="s">
        <v>20</v>
      </c>
      <c r="B64" s="50" t="s">
        <v>19</v>
      </c>
      <c r="C64" s="51" t="s">
        <v>65</v>
      </c>
      <c r="D64" s="52" t="s">
        <v>66</v>
      </c>
      <c r="E64" s="52">
        <v>2.9</v>
      </c>
      <c r="F64" s="52" t="s">
        <v>165</v>
      </c>
      <c r="G64" s="53" t="str">
        <f t="shared" si="0"/>
        <v>Lower Spec</v>
      </c>
      <c r="H64" s="54" t="str">
        <f t="shared" si="12"/>
        <v>No</v>
      </c>
      <c r="I64" s="55" t="str">
        <f t="shared" si="2"/>
        <v>Yes</v>
      </c>
      <c r="J64" s="53" t="str">
        <f t="shared" si="3"/>
        <v>Lower Spec</v>
      </c>
      <c r="K64" s="55" t="str">
        <f t="shared" si="4"/>
        <v>No</v>
      </c>
      <c r="L64" s="56" t="str">
        <f t="shared" si="5"/>
        <v>Yes</v>
      </c>
      <c r="M64" s="78"/>
    </row>
    <row r="65" spans="1:13" s="49" customFormat="1" ht="12.75">
      <c r="A65" s="50" t="s">
        <v>20</v>
      </c>
      <c r="B65" s="50" t="s">
        <v>19</v>
      </c>
      <c r="C65" s="51" t="s">
        <v>65</v>
      </c>
      <c r="D65" s="52" t="s">
        <v>66</v>
      </c>
      <c r="E65" s="52">
        <v>3.2</v>
      </c>
      <c r="F65" s="52" t="s">
        <v>166</v>
      </c>
      <c r="G65" s="53" t="str">
        <f t="shared" si="0"/>
        <v>Lower Spec</v>
      </c>
      <c r="H65" s="54" t="str">
        <f t="shared" si="12"/>
        <v>No</v>
      </c>
      <c r="I65" s="55" t="str">
        <f t="shared" si="2"/>
        <v>Yes</v>
      </c>
      <c r="J65" s="53" t="str">
        <f t="shared" si="3"/>
        <v>Lower Spec</v>
      </c>
      <c r="K65" s="55" t="str">
        <f t="shared" si="4"/>
        <v>No</v>
      </c>
      <c r="L65" s="56" t="str">
        <f t="shared" si="5"/>
        <v>Yes</v>
      </c>
      <c r="M65" s="78"/>
    </row>
    <row r="66" spans="1:13" s="49" customFormat="1" ht="20.100000000000001" customHeight="1">
      <c r="A66" s="50" t="s">
        <v>20</v>
      </c>
      <c r="B66" s="50" t="s">
        <v>19</v>
      </c>
      <c r="C66" s="51" t="s">
        <v>65</v>
      </c>
      <c r="D66" s="52" t="s">
        <v>66</v>
      </c>
      <c r="E66" s="52" t="s">
        <v>37</v>
      </c>
      <c r="F66" s="52" t="s">
        <v>167</v>
      </c>
      <c r="G66" s="53" t="str">
        <f t="shared" si="0"/>
        <v>Yes</v>
      </c>
      <c r="H66" s="54" t="str">
        <f t="shared" ref="H66:H71" si="13">IF(C66="blanket",IF(E66&gt;=2.9,"Yes","Lower Spec"),"No")</f>
        <v>No</v>
      </c>
      <c r="I66" s="55" t="str">
        <f t="shared" si="2"/>
        <v>Yes</v>
      </c>
      <c r="J66" s="53" t="str">
        <f t="shared" si="3"/>
        <v>Yes</v>
      </c>
      <c r="K66" s="55" t="str">
        <f t="shared" si="4"/>
        <v>No</v>
      </c>
      <c r="L66" s="56" t="str">
        <f t="shared" si="5"/>
        <v>Yes</v>
      </c>
      <c r="M66" s="74" t="s">
        <v>38</v>
      </c>
    </row>
    <row r="67" spans="1:13" s="49" customFormat="1" ht="20.100000000000001" customHeight="1">
      <c r="A67" s="50" t="s">
        <v>20</v>
      </c>
      <c r="B67" s="50" t="s">
        <v>19</v>
      </c>
      <c r="C67" s="51" t="s">
        <v>65</v>
      </c>
      <c r="D67" s="52" t="s">
        <v>66</v>
      </c>
      <c r="E67" s="52">
        <v>3.3</v>
      </c>
      <c r="F67" s="52" t="s">
        <v>168</v>
      </c>
      <c r="G67" s="53" t="str">
        <f t="shared" si="0"/>
        <v>Lower Spec</v>
      </c>
      <c r="H67" s="54" t="str">
        <f t="shared" si="13"/>
        <v>No</v>
      </c>
      <c r="I67" s="55" t="str">
        <f t="shared" si="2"/>
        <v>Yes</v>
      </c>
      <c r="J67" s="53" t="str">
        <f t="shared" si="3"/>
        <v>Lower Spec</v>
      </c>
      <c r="K67" s="55" t="str">
        <f t="shared" si="4"/>
        <v>No</v>
      </c>
      <c r="L67" s="56" t="str">
        <f t="shared" si="5"/>
        <v>Yes</v>
      </c>
      <c r="M67" s="78"/>
    </row>
    <row r="68" spans="1:13" s="49" customFormat="1" ht="20.100000000000001" customHeight="1">
      <c r="A68" s="50" t="s">
        <v>20</v>
      </c>
      <c r="B68" s="50" t="s">
        <v>19</v>
      </c>
      <c r="C68" s="51" t="s">
        <v>65</v>
      </c>
      <c r="D68" s="52" t="s">
        <v>66</v>
      </c>
      <c r="E68" s="52">
        <v>3.6</v>
      </c>
      <c r="F68" s="52" t="s">
        <v>169</v>
      </c>
      <c r="G68" s="53" t="str">
        <f t="shared" si="0"/>
        <v>Yes</v>
      </c>
      <c r="H68" s="54" t="str">
        <f t="shared" si="13"/>
        <v>No</v>
      </c>
      <c r="I68" s="55" t="str">
        <f t="shared" si="2"/>
        <v>Yes</v>
      </c>
      <c r="J68" s="53" t="str">
        <f t="shared" si="3"/>
        <v>Lower Spec</v>
      </c>
      <c r="K68" s="55" t="str">
        <f t="shared" si="4"/>
        <v>No</v>
      </c>
      <c r="L68" s="56" t="str">
        <f t="shared" si="5"/>
        <v>Yes</v>
      </c>
      <c r="M68" s="78"/>
    </row>
    <row r="69" spans="1:13" s="49" customFormat="1" ht="20.100000000000001" customHeight="1">
      <c r="A69" s="50" t="s">
        <v>20</v>
      </c>
      <c r="B69" s="50" t="s">
        <v>19</v>
      </c>
      <c r="C69" s="51" t="s">
        <v>65</v>
      </c>
      <c r="D69" s="52" t="s">
        <v>66</v>
      </c>
      <c r="E69" s="52">
        <v>4.0999999999999996</v>
      </c>
      <c r="F69" s="52" t="s">
        <v>170</v>
      </c>
      <c r="G69" s="53" t="str">
        <f t="shared" si="0"/>
        <v>Yes</v>
      </c>
      <c r="H69" s="54" t="str">
        <f t="shared" si="13"/>
        <v>No</v>
      </c>
      <c r="I69" s="55" t="str">
        <f t="shared" si="2"/>
        <v>Yes</v>
      </c>
      <c r="J69" s="53" t="str">
        <f t="shared" si="3"/>
        <v>Yes</v>
      </c>
      <c r="K69" s="55" t="str">
        <f t="shared" si="4"/>
        <v>No</v>
      </c>
      <c r="L69" s="56" t="str">
        <f t="shared" si="5"/>
        <v>Yes</v>
      </c>
      <c r="M69" s="78"/>
    </row>
    <row r="70" spans="1:13" s="49" customFormat="1" ht="20.100000000000001" customHeight="1">
      <c r="A70" s="50" t="s">
        <v>20</v>
      </c>
      <c r="B70" s="50" t="s">
        <v>19</v>
      </c>
      <c r="C70" s="51" t="s">
        <v>65</v>
      </c>
      <c r="D70" s="52" t="s">
        <v>66</v>
      </c>
      <c r="E70" s="52">
        <v>5.2</v>
      </c>
      <c r="F70" s="52" t="s">
        <v>171</v>
      </c>
      <c r="G70" s="53" t="str">
        <f t="shared" si="0"/>
        <v>Yes</v>
      </c>
      <c r="H70" s="54" t="str">
        <f t="shared" si="13"/>
        <v>No</v>
      </c>
      <c r="I70" s="55" t="str">
        <f t="shared" si="2"/>
        <v>Yes</v>
      </c>
      <c r="J70" s="53" t="str">
        <f t="shared" si="3"/>
        <v>Yes</v>
      </c>
      <c r="K70" s="55" t="str">
        <f t="shared" si="4"/>
        <v>No</v>
      </c>
      <c r="L70" s="56" t="str">
        <f t="shared" si="5"/>
        <v>Yes</v>
      </c>
      <c r="M70" s="78"/>
    </row>
    <row r="71" spans="1:13" s="49" customFormat="1" ht="20.100000000000001" customHeight="1">
      <c r="A71" s="50" t="s">
        <v>20</v>
      </c>
      <c r="B71" s="50" t="s">
        <v>19</v>
      </c>
      <c r="C71" s="51" t="s">
        <v>65</v>
      </c>
      <c r="D71" s="52" t="s">
        <v>66</v>
      </c>
      <c r="E71" s="52">
        <v>6.3</v>
      </c>
      <c r="F71" s="52" t="s">
        <v>172</v>
      </c>
      <c r="G71" s="53" t="str">
        <f t="shared" si="0"/>
        <v>Yes</v>
      </c>
      <c r="H71" s="54" t="str">
        <f t="shared" si="13"/>
        <v>No</v>
      </c>
      <c r="I71" s="55" t="str">
        <f t="shared" si="2"/>
        <v>Yes</v>
      </c>
      <c r="J71" s="53" t="str">
        <f t="shared" si="3"/>
        <v>Yes</v>
      </c>
      <c r="K71" s="55" t="str">
        <f t="shared" si="4"/>
        <v>No</v>
      </c>
      <c r="L71" s="56" t="str">
        <f t="shared" si="5"/>
        <v>Yes</v>
      </c>
      <c r="M71" s="78"/>
    </row>
    <row r="72" spans="1:13" s="49" customFormat="1" ht="20.100000000000001" customHeight="1">
      <c r="A72" s="50" t="s">
        <v>237</v>
      </c>
      <c r="B72" s="50" t="s">
        <v>238</v>
      </c>
      <c r="C72" s="51" t="s">
        <v>65</v>
      </c>
      <c r="D72" s="52" t="s">
        <v>66</v>
      </c>
      <c r="E72" s="52">
        <v>3.6</v>
      </c>
      <c r="F72" s="52" t="s">
        <v>239</v>
      </c>
      <c r="G72" s="66" t="str">
        <f t="shared" ref="G72:G83" si="14">IF(E72&gt;=3.4,"Yes","Lower Spec")</f>
        <v>Yes</v>
      </c>
      <c r="H72" s="79" t="str">
        <f>IF(C72="blanket",IF(E72&gt;=2.9,"Yes","Lower Spec"),"No")</f>
        <v>No</v>
      </c>
      <c r="I72" s="55" t="str">
        <f t="shared" ref="I72:I83" si="15">IF(E72&gt;=1.8,"Yes","Lower Spec")</f>
        <v>Yes</v>
      </c>
      <c r="J72" s="66" t="str">
        <f t="shared" ref="J72:J83" si="16">IF(E72&gt;=4,"Yes","Lower Spec")</f>
        <v>Lower Spec</v>
      </c>
      <c r="K72" s="55" t="str">
        <f t="shared" ref="K72:K83" si="17">IF(C72="blanket",IF(E72&gt;=3.3,"Yes","Lower Spec"),"No")</f>
        <v>No</v>
      </c>
      <c r="L72" s="69" t="str">
        <f t="shared" ref="L72:L83" si="18">IF(E72&gt;=2.4,"Yes","Lower Spec")</f>
        <v>Yes</v>
      </c>
      <c r="M72" s="78"/>
    </row>
    <row r="73" spans="1:13" s="49" customFormat="1" ht="20.100000000000001" customHeight="1">
      <c r="A73" s="50" t="s">
        <v>237</v>
      </c>
      <c r="B73" s="50" t="s">
        <v>238</v>
      </c>
      <c r="C73" s="51" t="s">
        <v>65</v>
      </c>
      <c r="D73" s="52" t="s">
        <v>66</v>
      </c>
      <c r="E73" s="52">
        <v>4</v>
      </c>
      <c r="F73" s="52" t="s">
        <v>245</v>
      </c>
      <c r="G73" s="66" t="str">
        <f>IF(E73&gt;=3.4,"Yes","Lower Spec")</f>
        <v>Yes</v>
      </c>
      <c r="H73" s="79" t="str">
        <f>IF(C73="blanket",IF(E73&gt;=2.9,"Yes","Lower Spec"),"No")</f>
        <v>No</v>
      </c>
      <c r="I73" s="55" t="str">
        <f>IF(E73&gt;=1.8,"Yes","Lower Spec")</f>
        <v>Yes</v>
      </c>
      <c r="J73" s="66" t="str">
        <f>IF(E73&gt;=4,"Yes","Lower Spec")</f>
        <v>Yes</v>
      </c>
      <c r="K73" s="55" t="str">
        <f>IF(C73="blanket",IF(E73&gt;=3.3,"Yes","Lower Spec"),"No")</f>
        <v>No</v>
      </c>
      <c r="L73" s="69" t="str">
        <f>IF(E73&gt;=2.4,"Yes","Lower Spec")</f>
        <v>Yes</v>
      </c>
      <c r="M73" s="78"/>
    </row>
    <row r="74" spans="1:13" s="49" customFormat="1" ht="20.100000000000001" customHeight="1">
      <c r="A74" s="50" t="s">
        <v>280</v>
      </c>
      <c r="B74" s="50" t="s">
        <v>281</v>
      </c>
      <c r="C74" s="51" t="s">
        <v>65</v>
      </c>
      <c r="D74" s="52" t="s">
        <v>66</v>
      </c>
      <c r="E74" s="52">
        <v>3.6</v>
      </c>
      <c r="F74" s="52" t="s">
        <v>282</v>
      </c>
      <c r="G74" s="66" t="str">
        <f>IF(E74&gt;=3.4,"Yes","Lower Spec")</f>
        <v>Yes</v>
      </c>
      <c r="H74" s="79" t="str">
        <f>IF(C74="blanket",IF(E74&gt;=2.9,"Yes","Lower Spec"),"No")</f>
        <v>No</v>
      </c>
      <c r="I74" s="55" t="str">
        <f>IF(E74&gt;=1.8,"Yes","Lower Spec")</f>
        <v>Yes</v>
      </c>
      <c r="J74" s="66" t="str">
        <f>IF(E74&gt;=4,"Yes","Lower Spec")</f>
        <v>Lower Spec</v>
      </c>
      <c r="K74" s="55" t="str">
        <f>IF(C74="blanket",IF(E74&gt;=3.3,"Yes","Lower Spec"),"No")</f>
        <v>No</v>
      </c>
      <c r="L74" s="69" t="str">
        <f>IF(E74&gt;=2.4,"Yes","Lower Spec")</f>
        <v>Yes</v>
      </c>
      <c r="M74" s="78"/>
    </row>
    <row r="75" spans="1:13" s="49" customFormat="1" ht="20.100000000000001" customHeight="1">
      <c r="A75" s="50" t="s">
        <v>280</v>
      </c>
      <c r="B75" s="50" t="s">
        <v>281</v>
      </c>
      <c r="C75" s="51" t="s">
        <v>65</v>
      </c>
      <c r="D75" s="52" t="s">
        <v>66</v>
      </c>
      <c r="E75" s="52">
        <v>4</v>
      </c>
      <c r="F75" s="52" t="s">
        <v>283</v>
      </c>
      <c r="G75" s="66" t="str">
        <f>IF(E75&gt;=3.4,"Yes","Lower Spec")</f>
        <v>Yes</v>
      </c>
      <c r="H75" s="79" t="str">
        <f>IF(C75="blanket",IF(E75&gt;=2.9,"Yes","Lower Spec"),"No")</f>
        <v>No</v>
      </c>
      <c r="I75" s="55" t="str">
        <f>IF(E75&gt;=1.8,"Yes","Lower Spec")</f>
        <v>Yes</v>
      </c>
      <c r="J75" s="66" t="str">
        <f>IF(E75&gt;=4,"Yes","Lower Spec")</f>
        <v>Yes</v>
      </c>
      <c r="K75" s="55" t="str">
        <f>IF(C75="blanket",IF(E75&gt;=3.3,"Yes","Lower Spec"),"No")</f>
        <v>No</v>
      </c>
      <c r="L75" s="69" t="str">
        <f>IF(E75&gt;=2.4,"Yes","Lower Spec")</f>
        <v>Yes</v>
      </c>
      <c r="M75" s="78"/>
    </row>
    <row r="76" spans="1:13" s="49" customFormat="1" ht="20.100000000000001" customHeight="1">
      <c r="A76" s="50" t="s">
        <v>99</v>
      </c>
      <c r="B76" s="50" t="s">
        <v>227</v>
      </c>
      <c r="C76" s="51" t="s">
        <v>64</v>
      </c>
      <c r="D76" s="52" t="s">
        <v>44</v>
      </c>
      <c r="E76" s="52">
        <v>1.8</v>
      </c>
      <c r="F76" s="52" t="s">
        <v>240</v>
      </c>
      <c r="G76" s="66" t="str">
        <f>IF(E76&gt;=3.4,"Yes","Lower Spec")</f>
        <v>Lower Spec</v>
      </c>
      <c r="H76" s="67" t="str">
        <f>IF(C76="blanket",IF(E76&gt;=2.9,"Yes","Lower Spec"),"No")</f>
        <v>Lower Spec</v>
      </c>
      <c r="I76" s="68" t="str">
        <f>IF(E76&gt;=1.8,"Yes","Lower Spec")</f>
        <v>Yes</v>
      </c>
      <c r="J76" s="66" t="str">
        <f>IF(E76&gt;=4,"Yes","Lower Spec")</f>
        <v>Lower Spec</v>
      </c>
      <c r="K76" s="55" t="str">
        <f>IF(C76="blanket",IF(E76&gt;=3.3,"Yes","Lower Spec"),"No")</f>
        <v>Lower Spec</v>
      </c>
      <c r="L76" s="69" t="str">
        <f>IF(E76&gt;=2.4,"Yes","Lower Spec")</f>
        <v>Lower Spec</v>
      </c>
      <c r="M76" s="78"/>
    </row>
    <row r="77" spans="1:13" s="49" customFormat="1" ht="20.100000000000001" customHeight="1">
      <c r="A77" s="50" t="s">
        <v>99</v>
      </c>
      <c r="B77" s="50" t="s">
        <v>100</v>
      </c>
      <c r="C77" s="51" t="s">
        <v>64</v>
      </c>
      <c r="D77" s="52" t="s">
        <v>44</v>
      </c>
      <c r="E77" s="52">
        <v>1.8</v>
      </c>
      <c r="F77" s="52" t="s">
        <v>232</v>
      </c>
      <c r="G77" s="66" t="str">
        <f t="shared" si="14"/>
        <v>Lower Spec</v>
      </c>
      <c r="H77" s="67" t="str">
        <f t="shared" ref="H77:H95" si="19">IF(C77="blanket",IF(E77&gt;=2.9,"Yes","Lower Spec"),"No")</f>
        <v>Lower Spec</v>
      </c>
      <c r="I77" s="68" t="str">
        <f t="shared" si="15"/>
        <v>Yes</v>
      </c>
      <c r="J77" s="66" t="str">
        <f t="shared" si="16"/>
        <v>Lower Spec</v>
      </c>
      <c r="K77" s="55" t="str">
        <f t="shared" si="17"/>
        <v>Lower Spec</v>
      </c>
      <c r="L77" s="69" t="str">
        <f t="shared" si="18"/>
        <v>Lower Spec</v>
      </c>
      <c r="M77" s="78"/>
    </row>
    <row r="78" spans="1:13" s="49" customFormat="1" ht="20.100000000000001" customHeight="1">
      <c r="A78" s="50" t="s">
        <v>99</v>
      </c>
      <c r="B78" s="50" t="s">
        <v>227</v>
      </c>
      <c r="C78" s="51" t="s">
        <v>64</v>
      </c>
      <c r="D78" s="52" t="s">
        <v>44</v>
      </c>
      <c r="E78" s="52">
        <v>2.4</v>
      </c>
      <c r="F78" s="52" t="s">
        <v>249</v>
      </c>
      <c r="G78" s="66" t="str">
        <f>IF(E78&gt;=3.4,"Yes","Lower Spec")</f>
        <v>Lower Spec</v>
      </c>
      <c r="H78" s="67" t="str">
        <f>IF(C78="blanket",IF(E78&gt;=2.9,"Yes","Lower Spec"),"No")</f>
        <v>Lower Spec</v>
      </c>
      <c r="I78" s="68" t="str">
        <f>IF(E78&gt;=1.8,"Yes","Lower Spec")</f>
        <v>Yes</v>
      </c>
      <c r="J78" s="66" t="str">
        <f>IF(E78&gt;=4,"Yes","Lower Spec")</f>
        <v>Lower Spec</v>
      </c>
      <c r="K78" s="55" t="str">
        <f>IF(C78="blanket",IF(E78&gt;=3.3,"Yes","Lower Spec"),"No")</f>
        <v>Lower Spec</v>
      </c>
      <c r="L78" s="69" t="str">
        <f>IF(E78&gt;=2.4,"Yes","Lower Spec")</f>
        <v>Yes</v>
      </c>
    </row>
    <row r="79" spans="1:13" s="49" customFormat="1" ht="20.100000000000001" customHeight="1">
      <c r="A79" s="50" t="s">
        <v>99</v>
      </c>
      <c r="B79" s="50" t="s">
        <v>100</v>
      </c>
      <c r="C79" s="51" t="s">
        <v>64</v>
      </c>
      <c r="D79" s="52" t="s">
        <v>44</v>
      </c>
      <c r="E79" s="52">
        <v>2.4</v>
      </c>
      <c r="F79" s="52" t="s">
        <v>248</v>
      </c>
      <c r="G79" s="66" t="str">
        <f>IF(E79&gt;=3.4,"Yes","Lower Spec")</f>
        <v>Lower Spec</v>
      </c>
      <c r="H79" s="67" t="str">
        <f>IF(C79="blanket",IF(E79&gt;=2.9,"Yes","Lower Spec"),"No")</f>
        <v>Lower Spec</v>
      </c>
      <c r="I79" s="68" t="str">
        <f>IF(E79&gt;=1.8,"Yes","Lower Spec")</f>
        <v>Yes</v>
      </c>
      <c r="J79" s="66" t="str">
        <f>IF(E79&gt;=4,"Yes","Lower Spec")</f>
        <v>Lower Spec</v>
      </c>
      <c r="K79" s="55" t="str">
        <f>IF(C79="blanket",IF(E79&gt;=3.3,"Yes","Lower Spec"),"No")</f>
        <v>Lower Spec</v>
      </c>
      <c r="L79" s="69" t="str">
        <f>IF(E79&gt;=2.4,"Yes","Lower Spec")</f>
        <v>Yes</v>
      </c>
      <c r="M79" s="78"/>
    </row>
    <row r="80" spans="1:13" s="49" customFormat="1" ht="20.100000000000001" customHeight="1">
      <c r="A80" s="50" t="s">
        <v>99</v>
      </c>
      <c r="B80" s="50" t="s">
        <v>227</v>
      </c>
      <c r="C80" s="51" t="s">
        <v>64</v>
      </c>
      <c r="D80" s="52" t="s">
        <v>44</v>
      </c>
      <c r="E80" s="52">
        <v>2.9</v>
      </c>
      <c r="F80" s="52" t="s">
        <v>230</v>
      </c>
      <c r="G80" s="66" t="str">
        <f t="shared" si="14"/>
        <v>Lower Spec</v>
      </c>
      <c r="H80" s="67" t="str">
        <f t="shared" si="19"/>
        <v>Yes</v>
      </c>
      <c r="I80" s="68" t="str">
        <f t="shared" si="15"/>
        <v>Yes</v>
      </c>
      <c r="J80" s="66" t="str">
        <f t="shared" si="16"/>
        <v>Lower Spec</v>
      </c>
      <c r="K80" s="55" t="str">
        <f t="shared" si="17"/>
        <v>Lower Spec</v>
      </c>
      <c r="L80" s="69" t="str">
        <f t="shared" si="18"/>
        <v>Yes</v>
      </c>
      <c r="M80" s="78"/>
    </row>
    <row r="81" spans="1:13" s="49" customFormat="1" ht="20.100000000000001" customHeight="1">
      <c r="A81" s="50" t="s">
        <v>99</v>
      </c>
      <c r="B81" s="50" t="s">
        <v>100</v>
      </c>
      <c r="C81" s="51" t="s">
        <v>64</v>
      </c>
      <c r="D81" s="52" t="s">
        <v>44</v>
      </c>
      <c r="E81" s="52">
        <v>2.9</v>
      </c>
      <c r="F81" s="52" t="s">
        <v>228</v>
      </c>
      <c r="G81" s="66" t="str">
        <f t="shared" si="14"/>
        <v>Lower Spec</v>
      </c>
      <c r="H81" s="67" t="str">
        <f t="shared" si="19"/>
        <v>Yes</v>
      </c>
      <c r="I81" s="68" t="str">
        <f t="shared" si="15"/>
        <v>Yes</v>
      </c>
      <c r="J81" s="66" t="str">
        <f t="shared" si="16"/>
        <v>Lower Spec</v>
      </c>
      <c r="K81" s="55" t="str">
        <f t="shared" si="17"/>
        <v>Lower Spec</v>
      </c>
      <c r="L81" s="69" t="str">
        <f t="shared" si="18"/>
        <v>Yes</v>
      </c>
      <c r="M81" s="74"/>
    </row>
    <row r="82" spans="1:13" s="49" customFormat="1" ht="20.100000000000001" customHeight="1">
      <c r="A82" s="50" t="s">
        <v>99</v>
      </c>
      <c r="B82" s="50" t="s">
        <v>227</v>
      </c>
      <c r="C82" s="51" t="s">
        <v>64</v>
      </c>
      <c r="D82" s="52" t="s">
        <v>44</v>
      </c>
      <c r="E82" s="52">
        <v>3.3</v>
      </c>
      <c r="F82" s="52" t="s">
        <v>241</v>
      </c>
      <c r="G82" s="66" t="str">
        <f t="shared" si="14"/>
        <v>Lower Spec</v>
      </c>
      <c r="H82" s="79" t="str">
        <f>IF(C82="blanket",IF(E82&gt;=2.9,"Yes","Lower Spec"),"No")</f>
        <v>Yes</v>
      </c>
      <c r="I82" s="55" t="str">
        <f t="shared" si="15"/>
        <v>Yes</v>
      </c>
      <c r="J82" s="66" t="str">
        <f t="shared" si="16"/>
        <v>Lower Spec</v>
      </c>
      <c r="K82" s="55" t="str">
        <f t="shared" si="17"/>
        <v>Yes</v>
      </c>
      <c r="L82" s="69" t="str">
        <f t="shared" si="18"/>
        <v>Yes</v>
      </c>
      <c r="M82" s="74"/>
    </row>
    <row r="83" spans="1:13" s="49" customFormat="1" ht="20.100000000000001" customHeight="1">
      <c r="A83" s="50" t="s">
        <v>99</v>
      </c>
      <c r="B83" s="50" t="s">
        <v>100</v>
      </c>
      <c r="C83" s="51" t="s">
        <v>64</v>
      </c>
      <c r="D83" s="52" t="s">
        <v>44</v>
      </c>
      <c r="E83" s="52">
        <v>3.3</v>
      </c>
      <c r="F83" s="52" t="s">
        <v>242</v>
      </c>
      <c r="G83" s="66" t="str">
        <f t="shared" si="14"/>
        <v>Lower Spec</v>
      </c>
      <c r="H83" s="79" t="str">
        <f>IF(C83="blanket",IF(E83&gt;=2.9,"Yes","Lower Spec"),"No")</f>
        <v>Yes</v>
      </c>
      <c r="I83" s="55" t="str">
        <f t="shared" si="15"/>
        <v>Yes</v>
      </c>
      <c r="J83" s="66" t="str">
        <f t="shared" si="16"/>
        <v>Lower Spec</v>
      </c>
      <c r="K83" s="55" t="str">
        <f t="shared" si="17"/>
        <v>Yes</v>
      </c>
      <c r="L83" s="69" t="str">
        <f t="shared" si="18"/>
        <v>Yes</v>
      </c>
      <c r="M83" s="74"/>
    </row>
    <row r="84" spans="1:13" s="49" customFormat="1" ht="20.100000000000001" customHeight="1">
      <c r="A84" s="50" t="s">
        <v>99</v>
      </c>
      <c r="B84" s="50" t="s">
        <v>227</v>
      </c>
      <c r="C84" s="51" t="s">
        <v>64</v>
      </c>
      <c r="D84" s="52" t="s">
        <v>44</v>
      </c>
      <c r="E84" s="52">
        <v>3.6</v>
      </c>
      <c r="F84" s="52" t="s">
        <v>246</v>
      </c>
      <c r="G84" s="66" t="str">
        <f>IF(E84&gt;=3.4,"Yes","Lower Spec")</f>
        <v>Yes</v>
      </c>
      <c r="H84" s="79" t="str">
        <f>IF(C84="blanket",IF(E84&gt;=2.9,"Yes","Lower Spec"),"No")</f>
        <v>Yes</v>
      </c>
      <c r="I84" s="55" t="str">
        <f>IF(E84&gt;=1.8,"Yes","Lower Spec")</f>
        <v>Yes</v>
      </c>
      <c r="J84" s="66" t="str">
        <f>IF(E84&gt;=4,"Yes","Lower Spec")</f>
        <v>Lower Spec</v>
      </c>
      <c r="K84" s="55" t="str">
        <f>IF(C84="blanket",IF(E84&gt;=3.3,"Yes","Lower Spec"),"No")</f>
        <v>Yes</v>
      </c>
      <c r="L84" s="69" t="str">
        <f>IF(E84&gt;=2.4,"Yes","Lower Spec")</f>
        <v>Yes</v>
      </c>
      <c r="M84" s="74"/>
    </row>
    <row r="85" spans="1:13" s="49" customFormat="1" ht="20.100000000000001" customHeight="1">
      <c r="A85" s="50" t="s">
        <v>99</v>
      </c>
      <c r="B85" s="50" t="s">
        <v>100</v>
      </c>
      <c r="C85" s="51" t="s">
        <v>64</v>
      </c>
      <c r="D85" s="52" t="s">
        <v>44</v>
      </c>
      <c r="E85" s="52">
        <v>3.6</v>
      </c>
      <c r="F85" s="52" t="s">
        <v>247</v>
      </c>
      <c r="G85" s="66" t="str">
        <f>IF(E85&gt;=3.4,"Yes","Lower Spec")</f>
        <v>Yes</v>
      </c>
      <c r="H85" s="79" t="str">
        <f>IF(C85="blanket",IF(E85&gt;=2.9,"Yes","Lower Spec"),"No")</f>
        <v>Yes</v>
      </c>
      <c r="I85" s="55" t="str">
        <f>IF(E85&gt;=1.8,"Yes","Lower Spec")</f>
        <v>Yes</v>
      </c>
      <c r="J85" s="66" t="str">
        <f>IF(E85&gt;=4,"Yes","Lower Spec")</f>
        <v>Lower Spec</v>
      </c>
      <c r="K85" s="55" t="str">
        <f>IF(C85="blanket",IF(E85&gt;=3.3,"Yes","Lower Spec"),"No")</f>
        <v>Yes</v>
      </c>
      <c r="L85" s="69" t="str">
        <f>IF(E85&gt;=2.4,"Yes","Lower Spec")</f>
        <v>Yes</v>
      </c>
      <c r="M85" s="74"/>
    </row>
    <row r="86" spans="1:13" s="49" customFormat="1" ht="20.100000000000001" customHeight="1">
      <c r="A86" s="50" t="s">
        <v>5</v>
      </c>
      <c r="B86" s="50" t="s">
        <v>87</v>
      </c>
      <c r="C86" s="51" t="s">
        <v>64</v>
      </c>
      <c r="D86" s="52" t="s">
        <v>66</v>
      </c>
      <c r="E86" s="52">
        <v>1.8</v>
      </c>
      <c r="F86" s="52" t="s">
        <v>220</v>
      </c>
      <c r="G86" s="53" t="str">
        <f t="shared" si="0"/>
        <v>Lower Spec</v>
      </c>
      <c r="H86" s="54" t="str">
        <f t="shared" si="19"/>
        <v>Lower Spec</v>
      </c>
      <c r="I86" s="55" t="str">
        <f t="shared" si="2"/>
        <v>Yes</v>
      </c>
      <c r="J86" s="53" t="str">
        <f t="shared" si="3"/>
        <v>Lower Spec</v>
      </c>
      <c r="K86" s="55" t="str">
        <f t="shared" si="4"/>
        <v>Lower Spec</v>
      </c>
      <c r="L86" s="56" t="str">
        <f t="shared" si="5"/>
        <v>Lower Spec</v>
      </c>
      <c r="M86" s="78"/>
    </row>
    <row r="87" spans="1:13" s="49" customFormat="1" ht="20.100000000000001" customHeight="1">
      <c r="A87" s="50" t="s">
        <v>5</v>
      </c>
      <c r="B87" s="50" t="s">
        <v>87</v>
      </c>
      <c r="C87" s="51" t="s">
        <v>64</v>
      </c>
      <c r="D87" s="52" t="s">
        <v>66</v>
      </c>
      <c r="E87" s="52">
        <v>2.2000000000000002</v>
      </c>
      <c r="F87" s="52" t="s">
        <v>221</v>
      </c>
      <c r="G87" s="53" t="str">
        <f t="shared" si="0"/>
        <v>Lower Spec</v>
      </c>
      <c r="H87" s="54" t="str">
        <f t="shared" si="19"/>
        <v>Lower Spec</v>
      </c>
      <c r="I87" s="55" t="str">
        <f t="shared" si="2"/>
        <v>Yes</v>
      </c>
      <c r="J87" s="53" t="str">
        <f t="shared" si="3"/>
        <v>Lower Spec</v>
      </c>
      <c r="K87" s="55" t="str">
        <f t="shared" si="4"/>
        <v>Lower Spec</v>
      </c>
      <c r="L87" s="56" t="str">
        <f t="shared" si="5"/>
        <v>Lower Spec</v>
      </c>
      <c r="M87" s="78"/>
    </row>
    <row r="88" spans="1:13" s="49" customFormat="1" ht="20.100000000000001" customHeight="1">
      <c r="A88" s="50" t="s">
        <v>5</v>
      </c>
      <c r="B88" s="50" t="s">
        <v>87</v>
      </c>
      <c r="C88" s="51" t="s">
        <v>64</v>
      </c>
      <c r="D88" s="52" t="s">
        <v>66</v>
      </c>
      <c r="E88" s="52">
        <v>2.4</v>
      </c>
      <c r="F88" s="52" t="s">
        <v>234</v>
      </c>
      <c r="G88" s="66" t="str">
        <f>IF(E88&gt;=3.4,"Yes","Lower Spec")</f>
        <v>Lower Spec</v>
      </c>
      <c r="H88" s="67" t="str">
        <f t="shared" si="19"/>
        <v>Lower Spec</v>
      </c>
      <c r="I88" s="68" t="str">
        <f>IF(E88&gt;=1.8,"Yes","Lower Spec")</f>
        <v>Yes</v>
      </c>
      <c r="J88" s="66" t="str">
        <f>IF(E88&gt;=4,"Yes","Lower Spec")</f>
        <v>Lower Spec</v>
      </c>
      <c r="K88" s="55" t="str">
        <f>IF(C88="blanket",IF(E88&gt;=3.3,"Yes","Lower Spec"),"No")</f>
        <v>Lower Spec</v>
      </c>
      <c r="L88" s="69" t="str">
        <f>IF(E88&gt;=2.4,"Yes","Lower Spec")</f>
        <v>Yes</v>
      </c>
      <c r="M88" s="78"/>
    </row>
    <row r="89" spans="1:13" s="49" customFormat="1" ht="20.100000000000001" customHeight="1">
      <c r="A89" s="50" t="s">
        <v>5</v>
      </c>
      <c r="B89" s="50" t="s">
        <v>87</v>
      </c>
      <c r="C89" s="51" t="s">
        <v>64</v>
      </c>
      <c r="D89" s="52" t="s">
        <v>66</v>
      </c>
      <c r="E89" s="52">
        <v>2.7</v>
      </c>
      <c r="F89" s="52" t="s">
        <v>222</v>
      </c>
      <c r="G89" s="53" t="str">
        <f t="shared" si="0"/>
        <v>Lower Spec</v>
      </c>
      <c r="H89" s="54" t="str">
        <f t="shared" si="19"/>
        <v>Lower Spec</v>
      </c>
      <c r="I89" s="55" t="str">
        <f t="shared" si="2"/>
        <v>Yes</v>
      </c>
      <c r="J89" s="53" t="str">
        <f t="shared" si="3"/>
        <v>Lower Spec</v>
      </c>
      <c r="K89" s="55" t="str">
        <f t="shared" si="4"/>
        <v>Lower Spec</v>
      </c>
      <c r="L89" s="56" t="str">
        <f t="shared" si="5"/>
        <v>Yes</v>
      </c>
      <c r="M89" s="78"/>
    </row>
    <row r="90" spans="1:13" s="49" customFormat="1" ht="20.100000000000001" customHeight="1">
      <c r="A90" s="50" t="s">
        <v>5</v>
      </c>
      <c r="B90" s="50" t="s">
        <v>87</v>
      </c>
      <c r="C90" s="51" t="s">
        <v>64</v>
      </c>
      <c r="D90" s="52" t="s">
        <v>66</v>
      </c>
      <c r="E90" s="52">
        <v>2.9</v>
      </c>
      <c r="F90" s="52" t="s">
        <v>223</v>
      </c>
      <c r="G90" s="53" t="str">
        <f t="shared" si="0"/>
        <v>Lower Spec</v>
      </c>
      <c r="H90" s="54" t="str">
        <f t="shared" si="19"/>
        <v>Yes</v>
      </c>
      <c r="I90" s="55" t="str">
        <f t="shared" si="2"/>
        <v>Yes</v>
      </c>
      <c r="J90" s="53" t="str">
        <f t="shared" si="3"/>
        <v>Lower Spec</v>
      </c>
      <c r="K90" s="55" t="str">
        <f t="shared" si="4"/>
        <v>Lower Spec</v>
      </c>
      <c r="L90" s="56" t="str">
        <f t="shared" si="5"/>
        <v>Yes</v>
      </c>
      <c r="M90" s="78"/>
    </row>
    <row r="91" spans="1:13" s="49" customFormat="1" ht="20.100000000000001" customHeight="1">
      <c r="A91" s="50" t="s">
        <v>5</v>
      </c>
      <c r="B91" s="50" t="s">
        <v>87</v>
      </c>
      <c r="C91" s="51" t="s">
        <v>64</v>
      </c>
      <c r="D91" s="52" t="s">
        <v>66</v>
      </c>
      <c r="E91" s="52">
        <v>3.3</v>
      </c>
      <c r="F91" s="52" t="s">
        <v>224</v>
      </c>
      <c r="G91" s="53" t="str">
        <f t="shared" si="0"/>
        <v>Lower Spec</v>
      </c>
      <c r="H91" s="54" t="str">
        <f t="shared" si="19"/>
        <v>Yes</v>
      </c>
      <c r="I91" s="55" t="str">
        <f t="shared" si="2"/>
        <v>Yes</v>
      </c>
      <c r="J91" s="53" t="str">
        <f t="shared" si="3"/>
        <v>Lower Spec</v>
      </c>
      <c r="K91" s="55" t="str">
        <f t="shared" si="4"/>
        <v>Yes</v>
      </c>
      <c r="L91" s="56" t="str">
        <f t="shared" si="5"/>
        <v>Yes</v>
      </c>
      <c r="M91" s="78"/>
    </row>
    <row r="92" spans="1:13" s="49" customFormat="1" ht="20.100000000000001" customHeight="1">
      <c r="A92" s="50" t="s">
        <v>5</v>
      </c>
      <c r="B92" s="50" t="s">
        <v>87</v>
      </c>
      <c r="C92" s="51" t="s">
        <v>64</v>
      </c>
      <c r="D92" s="52" t="s">
        <v>66</v>
      </c>
      <c r="E92" s="52">
        <v>3.6</v>
      </c>
      <c r="F92" s="52" t="s">
        <v>225</v>
      </c>
      <c r="G92" s="53" t="str">
        <f t="shared" si="0"/>
        <v>Yes</v>
      </c>
      <c r="H92" s="54" t="str">
        <f t="shared" si="19"/>
        <v>Yes</v>
      </c>
      <c r="I92" s="55" t="str">
        <f t="shared" si="2"/>
        <v>Yes</v>
      </c>
      <c r="J92" s="53" t="str">
        <f t="shared" si="3"/>
        <v>Lower Spec</v>
      </c>
      <c r="K92" s="55" t="str">
        <f t="shared" si="4"/>
        <v>Yes</v>
      </c>
      <c r="L92" s="56" t="str">
        <f t="shared" si="5"/>
        <v>Yes</v>
      </c>
      <c r="M92" s="78"/>
    </row>
    <row r="93" spans="1:13" s="49" customFormat="1" ht="20.100000000000001" customHeight="1">
      <c r="A93" s="50" t="s">
        <v>5</v>
      </c>
      <c r="B93" s="50" t="s">
        <v>87</v>
      </c>
      <c r="C93" s="51" t="s">
        <v>64</v>
      </c>
      <c r="D93" s="52" t="s">
        <v>66</v>
      </c>
      <c r="E93" s="52">
        <v>4.0999999999999996</v>
      </c>
      <c r="F93" s="52" t="s">
        <v>261</v>
      </c>
      <c r="G93" s="53" t="str">
        <f t="shared" si="0"/>
        <v>Yes</v>
      </c>
      <c r="H93" s="54" t="str">
        <f t="shared" si="19"/>
        <v>Yes</v>
      </c>
      <c r="I93" s="55" t="str">
        <f t="shared" si="2"/>
        <v>Yes</v>
      </c>
      <c r="J93" s="53" t="str">
        <f t="shared" si="3"/>
        <v>Yes</v>
      </c>
      <c r="K93" s="55" t="str">
        <f t="shared" si="4"/>
        <v>Yes</v>
      </c>
      <c r="L93" s="56" t="str">
        <f t="shared" si="5"/>
        <v>Yes</v>
      </c>
      <c r="M93" s="78"/>
    </row>
    <row r="94" spans="1:13" s="49" customFormat="1" ht="20.100000000000001" customHeight="1">
      <c r="A94" s="50" t="s">
        <v>5</v>
      </c>
      <c r="B94" s="50" t="s">
        <v>87</v>
      </c>
      <c r="C94" s="51" t="s">
        <v>65</v>
      </c>
      <c r="D94" s="52" t="s">
        <v>66</v>
      </c>
      <c r="E94" s="52">
        <v>3.6</v>
      </c>
      <c r="F94" s="52" t="s">
        <v>226</v>
      </c>
      <c r="G94" s="53" t="str">
        <f t="shared" si="0"/>
        <v>Yes</v>
      </c>
      <c r="H94" s="54" t="str">
        <f t="shared" si="19"/>
        <v>No</v>
      </c>
      <c r="I94" s="55" t="str">
        <f t="shared" si="2"/>
        <v>Yes</v>
      </c>
      <c r="J94" s="53" t="str">
        <f t="shared" si="3"/>
        <v>Lower Spec</v>
      </c>
      <c r="K94" s="55" t="str">
        <f t="shared" si="4"/>
        <v>No</v>
      </c>
      <c r="L94" s="56" t="str">
        <f t="shared" si="5"/>
        <v>Yes</v>
      </c>
      <c r="M94" s="78"/>
    </row>
    <row r="95" spans="1:13" s="49" customFormat="1" ht="20.100000000000001" customHeight="1">
      <c r="A95" s="50" t="s">
        <v>5</v>
      </c>
      <c r="B95" s="50" t="s">
        <v>87</v>
      </c>
      <c r="C95" s="51" t="s">
        <v>65</v>
      </c>
      <c r="D95" s="52" t="s">
        <v>66</v>
      </c>
      <c r="E95" s="52">
        <v>4.0999999999999996</v>
      </c>
      <c r="F95" s="52" t="s">
        <v>262</v>
      </c>
      <c r="G95" s="66" t="str">
        <f>IF(E95&gt;=3.4,"Yes","Lower Spec")</f>
        <v>Yes</v>
      </c>
      <c r="H95" s="67" t="str">
        <f t="shared" si="19"/>
        <v>No</v>
      </c>
      <c r="I95" s="68" t="str">
        <f>IF(E95&gt;=1.8,"Yes","Lower Spec")</f>
        <v>Yes</v>
      </c>
      <c r="J95" s="66" t="str">
        <f>IF(E95&gt;=4,"Yes","Lower Spec")</f>
        <v>Yes</v>
      </c>
      <c r="K95" s="55" t="str">
        <f>IF(C95="blanket",IF(E95&gt;=3.3,"Yes","Lower Spec"),"No")</f>
        <v>No</v>
      </c>
      <c r="L95" s="69" t="str">
        <f>IF(E95&gt;=2.4,"Yes","Lower Spec")</f>
        <v>Yes</v>
      </c>
      <c r="M95" s="78"/>
    </row>
    <row r="96" spans="1:13" s="49" customFormat="1" ht="20.100000000000001" customHeight="1">
      <c r="A96" s="50" t="s">
        <v>5</v>
      </c>
      <c r="B96" s="50" t="s">
        <v>95</v>
      </c>
      <c r="C96" s="51" t="s">
        <v>64</v>
      </c>
      <c r="D96" s="52" t="s">
        <v>66</v>
      </c>
      <c r="E96" s="52">
        <v>1.8</v>
      </c>
      <c r="F96" s="52" t="s">
        <v>194</v>
      </c>
      <c r="G96" s="66" t="str">
        <f t="shared" ref="G96:G105" si="20">IF(E96&gt;=3.4,"Yes","Lower Spec")</f>
        <v>Lower Spec</v>
      </c>
      <c r="H96" s="67" t="str">
        <f t="shared" ref="H96:H105" si="21">IF(C96="blanket",IF(E96&gt;=2.9,"Yes","Lower Spec"),"No")</f>
        <v>Lower Spec</v>
      </c>
      <c r="I96" s="68" t="str">
        <f t="shared" ref="I96:I105" si="22">IF(E96&gt;=1.8,"Yes","Lower Spec")</f>
        <v>Yes</v>
      </c>
      <c r="J96" s="66" t="str">
        <f t="shared" ref="J96:J105" si="23">IF(E96&gt;=4,"Yes","Lower Spec")</f>
        <v>Lower Spec</v>
      </c>
      <c r="K96" s="55" t="str">
        <f t="shared" ref="K96:K105" si="24">IF(C96="blanket",IF(E96&gt;=3.3,"Yes","Lower Spec"),"No")</f>
        <v>Lower Spec</v>
      </c>
      <c r="L96" s="69" t="str">
        <f t="shared" ref="L96:L105" si="25">IF(E96&gt;=2.4,"Yes","Lower Spec")</f>
        <v>Lower Spec</v>
      </c>
      <c r="M96" s="78"/>
    </row>
    <row r="97" spans="1:13" s="49" customFormat="1" ht="20.100000000000001" customHeight="1">
      <c r="A97" s="50" t="s">
        <v>5</v>
      </c>
      <c r="B97" s="50" t="s">
        <v>95</v>
      </c>
      <c r="C97" s="51" t="s">
        <v>64</v>
      </c>
      <c r="D97" s="52" t="s">
        <v>66</v>
      </c>
      <c r="E97" s="52">
        <v>2.2000000000000002</v>
      </c>
      <c r="F97" s="52" t="s">
        <v>193</v>
      </c>
      <c r="G97" s="66" t="str">
        <f t="shared" si="20"/>
        <v>Lower Spec</v>
      </c>
      <c r="H97" s="67" t="str">
        <f t="shared" si="21"/>
        <v>Lower Spec</v>
      </c>
      <c r="I97" s="68" t="str">
        <f t="shared" si="22"/>
        <v>Yes</v>
      </c>
      <c r="J97" s="66" t="str">
        <f t="shared" si="23"/>
        <v>Lower Spec</v>
      </c>
      <c r="K97" s="55" t="str">
        <f t="shared" si="24"/>
        <v>Lower Spec</v>
      </c>
      <c r="L97" s="69" t="str">
        <f t="shared" si="25"/>
        <v>Lower Spec</v>
      </c>
      <c r="M97" s="78"/>
    </row>
    <row r="98" spans="1:13" s="49" customFormat="1" ht="20.100000000000001" customHeight="1">
      <c r="A98" s="50" t="s">
        <v>5</v>
      </c>
      <c r="B98" s="50" t="s">
        <v>95</v>
      </c>
      <c r="C98" s="51" t="s">
        <v>64</v>
      </c>
      <c r="D98" s="52" t="s">
        <v>66</v>
      </c>
      <c r="E98" s="52">
        <v>2.4</v>
      </c>
      <c r="F98" s="52" t="s">
        <v>233</v>
      </c>
      <c r="G98" s="66" t="str">
        <f>IF(E98&gt;=3.4,"Yes","Lower Spec")</f>
        <v>Lower Spec</v>
      </c>
      <c r="H98" s="67" t="str">
        <f>IF(C98="blanket",IF(E98&gt;=2.9,"Yes","Lower Spec"),"No")</f>
        <v>Lower Spec</v>
      </c>
      <c r="I98" s="68" t="str">
        <f>IF(E98&gt;=1.8,"Yes","Lower Spec")</f>
        <v>Yes</v>
      </c>
      <c r="J98" s="66" t="str">
        <f>IF(E98&gt;=4,"Yes","Lower Spec")</f>
        <v>Lower Spec</v>
      </c>
      <c r="K98" s="55" t="str">
        <f>IF(C98="blanket",IF(E98&gt;=3.3,"Yes","Lower Spec"),"No")</f>
        <v>Lower Spec</v>
      </c>
      <c r="L98" s="69" t="str">
        <f>IF(E98&gt;=2.4,"Yes","Lower Spec")</f>
        <v>Yes</v>
      </c>
      <c r="M98" s="78"/>
    </row>
    <row r="99" spans="1:13" s="49" customFormat="1" ht="20.100000000000001" customHeight="1">
      <c r="A99" s="50" t="s">
        <v>5</v>
      </c>
      <c r="B99" s="50" t="s">
        <v>95</v>
      </c>
      <c r="C99" s="51" t="s">
        <v>64</v>
      </c>
      <c r="D99" s="52" t="s">
        <v>66</v>
      </c>
      <c r="E99" s="52">
        <v>2.7</v>
      </c>
      <c r="F99" s="52" t="s">
        <v>195</v>
      </c>
      <c r="G99" s="66" t="str">
        <f t="shared" si="20"/>
        <v>Lower Spec</v>
      </c>
      <c r="H99" s="67" t="str">
        <f t="shared" si="21"/>
        <v>Lower Spec</v>
      </c>
      <c r="I99" s="68" t="str">
        <f t="shared" si="22"/>
        <v>Yes</v>
      </c>
      <c r="J99" s="66" t="str">
        <f t="shared" si="23"/>
        <v>Lower Spec</v>
      </c>
      <c r="K99" s="55" t="str">
        <f t="shared" si="24"/>
        <v>Lower Spec</v>
      </c>
      <c r="L99" s="69" t="str">
        <f t="shared" si="25"/>
        <v>Yes</v>
      </c>
      <c r="M99" s="78"/>
    </row>
    <row r="100" spans="1:13" s="49" customFormat="1" ht="20.100000000000001" customHeight="1">
      <c r="A100" s="50" t="s">
        <v>5</v>
      </c>
      <c r="B100" s="50" t="s">
        <v>95</v>
      </c>
      <c r="C100" s="51" t="s">
        <v>64</v>
      </c>
      <c r="D100" s="52" t="s">
        <v>66</v>
      </c>
      <c r="E100" s="52">
        <v>2.9</v>
      </c>
      <c r="F100" s="52" t="s">
        <v>173</v>
      </c>
      <c r="G100" s="66" t="str">
        <f t="shared" si="20"/>
        <v>Lower Spec</v>
      </c>
      <c r="H100" s="67" t="str">
        <f t="shared" si="21"/>
        <v>Yes</v>
      </c>
      <c r="I100" s="68" t="str">
        <f t="shared" si="22"/>
        <v>Yes</v>
      </c>
      <c r="J100" s="66" t="str">
        <f t="shared" si="23"/>
        <v>Lower Spec</v>
      </c>
      <c r="K100" s="55" t="str">
        <f t="shared" si="24"/>
        <v>Lower Spec</v>
      </c>
      <c r="L100" s="69" t="str">
        <f t="shared" si="25"/>
        <v>Yes</v>
      </c>
      <c r="M100" s="78"/>
    </row>
    <row r="101" spans="1:13" s="49" customFormat="1" ht="20.100000000000001" customHeight="1">
      <c r="A101" s="50" t="s">
        <v>5</v>
      </c>
      <c r="B101" s="50" t="s">
        <v>95</v>
      </c>
      <c r="C101" s="51" t="s">
        <v>64</v>
      </c>
      <c r="D101" s="52" t="s">
        <v>66</v>
      </c>
      <c r="E101" s="52">
        <v>3.3</v>
      </c>
      <c r="F101" s="52" t="s">
        <v>174</v>
      </c>
      <c r="G101" s="66" t="str">
        <f t="shared" si="20"/>
        <v>Lower Spec</v>
      </c>
      <c r="H101" s="67" t="str">
        <f t="shared" si="21"/>
        <v>Yes</v>
      </c>
      <c r="I101" s="68" t="str">
        <f t="shared" si="22"/>
        <v>Yes</v>
      </c>
      <c r="J101" s="66" t="str">
        <f t="shared" si="23"/>
        <v>Lower Spec</v>
      </c>
      <c r="K101" s="55" t="str">
        <f t="shared" si="24"/>
        <v>Yes</v>
      </c>
      <c r="L101" s="69" t="str">
        <f t="shared" si="25"/>
        <v>Yes</v>
      </c>
      <c r="M101" s="78"/>
    </row>
    <row r="102" spans="1:13" s="49" customFormat="1" ht="20.100000000000001" customHeight="1">
      <c r="A102" s="50" t="s">
        <v>5</v>
      </c>
      <c r="B102" s="50" t="s">
        <v>95</v>
      </c>
      <c r="C102" s="51" t="s">
        <v>64</v>
      </c>
      <c r="D102" s="52" t="s">
        <v>66</v>
      </c>
      <c r="E102" s="52">
        <v>3.6</v>
      </c>
      <c r="F102" s="52" t="s">
        <v>175</v>
      </c>
      <c r="G102" s="66" t="str">
        <f t="shared" si="20"/>
        <v>Yes</v>
      </c>
      <c r="H102" s="67" t="str">
        <f t="shared" si="21"/>
        <v>Yes</v>
      </c>
      <c r="I102" s="68" t="str">
        <f t="shared" si="22"/>
        <v>Yes</v>
      </c>
      <c r="J102" s="66" t="str">
        <f t="shared" si="23"/>
        <v>Lower Spec</v>
      </c>
      <c r="K102" s="55" t="str">
        <f t="shared" si="24"/>
        <v>Yes</v>
      </c>
      <c r="L102" s="69" t="str">
        <f t="shared" si="25"/>
        <v>Yes</v>
      </c>
      <c r="M102" s="78"/>
    </row>
    <row r="103" spans="1:13" s="49" customFormat="1" ht="20.100000000000001" customHeight="1">
      <c r="A103" s="50" t="s">
        <v>5</v>
      </c>
      <c r="B103" s="50" t="s">
        <v>95</v>
      </c>
      <c r="C103" s="51" t="s">
        <v>64</v>
      </c>
      <c r="D103" s="52" t="s">
        <v>66</v>
      </c>
      <c r="E103" s="52">
        <v>4.0999999999999996</v>
      </c>
      <c r="F103" s="52" t="s">
        <v>263</v>
      </c>
      <c r="G103" s="66" t="str">
        <f t="shared" si="20"/>
        <v>Yes</v>
      </c>
      <c r="H103" s="67" t="str">
        <f t="shared" si="21"/>
        <v>Yes</v>
      </c>
      <c r="I103" s="68" t="str">
        <f t="shared" si="22"/>
        <v>Yes</v>
      </c>
      <c r="J103" s="66" t="str">
        <f t="shared" si="23"/>
        <v>Yes</v>
      </c>
      <c r="K103" s="55" t="str">
        <f t="shared" si="24"/>
        <v>Yes</v>
      </c>
      <c r="L103" s="69" t="str">
        <f t="shared" si="25"/>
        <v>Yes</v>
      </c>
      <c r="M103" s="78"/>
    </row>
    <row r="104" spans="1:13" s="49" customFormat="1" ht="20.100000000000001" customHeight="1">
      <c r="A104" s="50" t="s">
        <v>5</v>
      </c>
      <c r="B104" s="50" t="s">
        <v>95</v>
      </c>
      <c r="C104" s="51" t="s">
        <v>65</v>
      </c>
      <c r="D104" s="52" t="s">
        <v>66</v>
      </c>
      <c r="E104" s="52">
        <v>2.2000000000000002</v>
      </c>
      <c r="F104" s="52" t="s">
        <v>196</v>
      </c>
      <c r="G104" s="66" t="str">
        <f t="shared" si="20"/>
        <v>Lower Spec</v>
      </c>
      <c r="H104" s="67" t="str">
        <f t="shared" si="21"/>
        <v>No</v>
      </c>
      <c r="I104" s="68" t="str">
        <f t="shared" si="22"/>
        <v>Yes</v>
      </c>
      <c r="J104" s="66" t="str">
        <f t="shared" si="23"/>
        <v>Lower Spec</v>
      </c>
      <c r="K104" s="55" t="str">
        <f t="shared" si="24"/>
        <v>No</v>
      </c>
      <c r="L104" s="69" t="str">
        <f t="shared" si="25"/>
        <v>Lower Spec</v>
      </c>
      <c r="M104" s="78"/>
    </row>
    <row r="105" spans="1:13" s="49" customFormat="1" ht="20.100000000000001" customHeight="1">
      <c r="A105" s="50" t="s">
        <v>5</v>
      </c>
      <c r="B105" s="50" t="s">
        <v>95</v>
      </c>
      <c r="C105" s="51" t="s">
        <v>65</v>
      </c>
      <c r="D105" s="52" t="s">
        <v>66</v>
      </c>
      <c r="E105" s="52">
        <v>3.6</v>
      </c>
      <c r="F105" s="52" t="s">
        <v>176</v>
      </c>
      <c r="G105" s="66" t="str">
        <f t="shared" si="20"/>
        <v>Yes</v>
      </c>
      <c r="H105" s="67" t="str">
        <f t="shared" si="21"/>
        <v>No</v>
      </c>
      <c r="I105" s="68" t="str">
        <f t="shared" si="22"/>
        <v>Yes</v>
      </c>
      <c r="J105" s="66" t="str">
        <f t="shared" si="23"/>
        <v>Lower Spec</v>
      </c>
      <c r="K105" s="55" t="str">
        <f t="shared" si="24"/>
        <v>No</v>
      </c>
      <c r="L105" s="69" t="str">
        <f t="shared" si="25"/>
        <v>Yes</v>
      </c>
      <c r="M105" s="78"/>
    </row>
    <row r="106" spans="1:13" s="49" customFormat="1" ht="20.100000000000001" customHeight="1">
      <c r="A106" s="50" t="s">
        <v>5</v>
      </c>
      <c r="B106" s="50" t="s">
        <v>95</v>
      </c>
      <c r="C106" s="51" t="s">
        <v>65</v>
      </c>
      <c r="D106" s="52" t="s">
        <v>66</v>
      </c>
      <c r="E106" s="52">
        <v>4.0999999999999996</v>
      </c>
      <c r="F106" s="52" t="s">
        <v>264</v>
      </c>
      <c r="G106" s="66" t="str">
        <f>IF(E106&gt;=3.4,"Yes","Lower Spec")</f>
        <v>Yes</v>
      </c>
      <c r="H106" s="67" t="str">
        <f t="shared" ref="H106:H118" si="26">IF(C106="blanket",IF(E106&gt;=2.9,"Yes","Lower Spec"),"No")</f>
        <v>No</v>
      </c>
      <c r="I106" s="68" t="str">
        <f>IF(E106&gt;=1.8,"Yes","Lower Spec")</f>
        <v>Yes</v>
      </c>
      <c r="J106" s="66" t="str">
        <f>IF(E106&gt;=4,"Yes","Lower Spec")</f>
        <v>Yes</v>
      </c>
      <c r="K106" s="55" t="str">
        <f>IF(C106="blanket",IF(E106&gt;=3.3,"Yes","Lower Spec"),"No")</f>
        <v>No</v>
      </c>
      <c r="L106" s="69" t="str">
        <f>IF(E106&gt;=2.4,"Yes","Lower Spec")</f>
        <v>Yes</v>
      </c>
      <c r="M106" s="78"/>
    </row>
    <row r="107" spans="1:13" s="49" customFormat="1" ht="20.100000000000001" customHeight="1">
      <c r="A107" s="50" t="s">
        <v>5</v>
      </c>
      <c r="B107" s="50" t="s">
        <v>100</v>
      </c>
      <c r="C107" s="51" t="s">
        <v>64</v>
      </c>
      <c r="D107" s="52" t="s">
        <v>66</v>
      </c>
      <c r="E107" s="52">
        <v>2.9</v>
      </c>
      <c r="F107" s="52" t="s">
        <v>229</v>
      </c>
      <c r="G107" s="66" t="str">
        <f>IF(E107&gt;=3.4,"Yes","Lower Spec")</f>
        <v>Lower Spec</v>
      </c>
      <c r="H107" s="67" t="str">
        <f t="shared" si="26"/>
        <v>Yes</v>
      </c>
      <c r="I107" s="68" t="str">
        <f>IF(E107&gt;=1.8,"Yes","Lower Spec")</f>
        <v>Yes</v>
      </c>
      <c r="J107" s="66" t="str">
        <f>IF(E107&gt;=4,"Yes","Lower Spec")</f>
        <v>Lower Spec</v>
      </c>
      <c r="K107" s="55" t="str">
        <f>IF(C107="blanket",IF(E107&gt;=3.3,"Yes","Lower Spec"),"No")</f>
        <v>Lower Spec</v>
      </c>
      <c r="L107" s="69" t="str">
        <f>IF(E107&gt;=2.4,"Yes","Lower Spec")</f>
        <v>Yes</v>
      </c>
      <c r="M107" s="78"/>
    </row>
    <row r="108" spans="1:13" s="49" customFormat="1" ht="20.100000000000001" customHeight="1">
      <c r="A108" s="50" t="s">
        <v>7</v>
      </c>
      <c r="B108" s="50" t="s">
        <v>9</v>
      </c>
      <c r="C108" s="51" t="s">
        <v>65</v>
      </c>
      <c r="D108" s="52" t="s">
        <v>66</v>
      </c>
      <c r="E108" s="52">
        <v>1.8</v>
      </c>
      <c r="F108" s="52" t="s">
        <v>177</v>
      </c>
      <c r="G108" s="53" t="str">
        <f t="shared" ref="G108:G116" si="27">IF(E108&gt;=3.4,"Yes","Lower Spec")</f>
        <v>Lower Spec</v>
      </c>
      <c r="H108" s="54" t="str">
        <f t="shared" si="26"/>
        <v>No</v>
      </c>
      <c r="I108" s="55" t="str">
        <f t="shared" ref="I108:I116" si="28">IF(E108&gt;=1.8,"Yes","Lower Spec")</f>
        <v>Yes</v>
      </c>
      <c r="J108" s="53" t="str">
        <f t="shared" ref="J108:J116" si="29">IF(E108&gt;=4,"Yes","Lower Spec")</f>
        <v>Lower Spec</v>
      </c>
      <c r="K108" s="55" t="str">
        <f t="shared" ref="K108:K116" si="30">IF(C108="blanket",IF(E108&gt;=3.3,"Yes","Lower Spec"),"No")</f>
        <v>No</v>
      </c>
      <c r="L108" s="56" t="str">
        <f t="shared" ref="L108:L116" si="31">IF(E108&gt;=2.4,"Yes","Lower Spec")</f>
        <v>Lower Spec</v>
      </c>
      <c r="M108" s="78"/>
    </row>
    <row r="109" spans="1:13" s="49" customFormat="1" ht="20.100000000000001" customHeight="1">
      <c r="A109" s="50" t="s">
        <v>7</v>
      </c>
      <c r="B109" s="50" t="s">
        <v>9</v>
      </c>
      <c r="C109" s="51" t="s">
        <v>65</v>
      </c>
      <c r="D109" s="52" t="s">
        <v>66</v>
      </c>
      <c r="E109" s="52">
        <v>2.6</v>
      </c>
      <c r="F109" s="52" t="s">
        <v>178</v>
      </c>
      <c r="G109" s="53" t="str">
        <f t="shared" si="27"/>
        <v>Lower Spec</v>
      </c>
      <c r="H109" s="54" t="str">
        <f t="shared" si="26"/>
        <v>No</v>
      </c>
      <c r="I109" s="55" t="str">
        <f t="shared" si="28"/>
        <v>Yes</v>
      </c>
      <c r="J109" s="53" t="str">
        <f t="shared" si="29"/>
        <v>Lower Spec</v>
      </c>
      <c r="K109" s="55" t="str">
        <f t="shared" si="30"/>
        <v>No</v>
      </c>
      <c r="L109" s="56" t="str">
        <f t="shared" si="31"/>
        <v>Yes</v>
      </c>
      <c r="M109" s="78"/>
    </row>
    <row r="110" spans="1:13" s="49" customFormat="1" ht="19.5" customHeight="1">
      <c r="A110" s="50" t="s">
        <v>7</v>
      </c>
      <c r="B110" s="50" t="s">
        <v>9</v>
      </c>
      <c r="C110" s="51" t="s">
        <v>65</v>
      </c>
      <c r="D110" s="52" t="s">
        <v>66</v>
      </c>
      <c r="E110" s="52">
        <v>2.9</v>
      </c>
      <c r="F110" s="52" t="s">
        <v>179</v>
      </c>
      <c r="G110" s="53" t="str">
        <f t="shared" si="27"/>
        <v>Lower Spec</v>
      </c>
      <c r="H110" s="54" t="str">
        <f t="shared" si="26"/>
        <v>No</v>
      </c>
      <c r="I110" s="55" t="str">
        <f t="shared" si="28"/>
        <v>Yes</v>
      </c>
      <c r="J110" s="53" t="str">
        <f t="shared" si="29"/>
        <v>Lower Spec</v>
      </c>
      <c r="K110" s="55" t="str">
        <f t="shared" si="30"/>
        <v>No</v>
      </c>
      <c r="L110" s="56" t="str">
        <f t="shared" si="31"/>
        <v>Yes</v>
      </c>
      <c r="M110" s="78"/>
    </row>
    <row r="111" spans="1:13" s="49" customFormat="1" ht="12.75">
      <c r="A111" s="50" t="s">
        <v>7</v>
      </c>
      <c r="B111" s="50" t="s">
        <v>9</v>
      </c>
      <c r="C111" s="51" t="s">
        <v>65</v>
      </c>
      <c r="D111" s="52" t="s">
        <v>66</v>
      </c>
      <c r="E111" s="52">
        <v>3.3</v>
      </c>
      <c r="F111" s="52" t="s">
        <v>180</v>
      </c>
      <c r="G111" s="53" t="str">
        <f t="shared" si="27"/>
        <v>Lower Spec</v>
      </c>
      <c r="H111" s="54" t="str">
        <f t="shared" si="26"/>
        <v>No</v>
      </c>
      <c r="I111" s="55" t="str">
        <f t="shared" si="28"/>
        <v>Yes</v>
      </c>
      <c r="J111" s="53" t="str">
        <f t="shared" si="29"/>
        <v>Lower Spec</v>
      </c>
      <c r="K111" s="55" t="str">
        <f t="shared" si="30"/>
        <v>No</v>
      </c>
      <c r="L111" s="56" t="str">
        <f t="shared" si="31"/>
        <v>Yes</v>
      </c>
      <c r="M111" s="78"/>
    </row>
    <row r="112" spans="1:13" s="49" customFormat="1" ht="19.5" customHeight="1">
      <c r="A112" s="50" t="s">
        <v>7</v>
      </c>
      <c r="B112" s="50" t="s">
        <v>9</v>
      </c>
      <c r="C112" s="51" t="s">
        <v>65</v>
      </c>
      <c r="D112" s="52" t="s">
        <v>66</v>
      </c>
      <c r="E112" s="52">
        <v>3.6</v>
      </c>
      <c r="F112" s="52" t="s">
        <v>181</v>
      </c>
      <c r="G112" s="53" t="str">
        <f t="shared" si="27"/>
        <v>Yes</v>
      </c>
      <c r="H112" s="54" t="str">
        <f t="shared" si="26"/>
        <v>No</v>
      </c>
      <c r="I112" s="55" t="str">
        <f t="shared" si="28"/>
        <v>Yes</v>
      </c>
      <c r="J112" s="53" t="str">
        <f t="shared" si="29"/>
        <v>Lower Spec</v>
      </c>
      <c r="K112" s="55" t="str">
        <f t="shared" si="30"/>
        <v>No</v>
      </c>
      <c r="L112" s="56" t="str">
        <f t="shared" si="31"/>
        <v>Yes</v>
      </c>
      <c r="M112" s="78"/>
    </row>
    <row r="113" spans="1:13" s="81" customFormat="1" ht="13.5" customHeight="1">
      <c r="A113" s="50" t="s">
        <v>7</v>
      </c>
      <c r="B113" s="50" t="s">
        <v>9</v>
      </c>
      <c r="C113" s="51" t="s">
        <v>65</v>
      </c>
      <c r="D113" s="52" t="s">
        <v>66</v>
      </c>
      <c r="E113" s="52">
        <v>4</v>
      </c>
      <c r="F113" s="52" t="s">
        <v>182</v>
      </c>
      <c r="G113" s="53" t="str">
        <f t="shared" si="27"/>
        <v>Yes</v>
      </c>
      <c r="H113" s="54" t="str">
        <f t="shared" si="26"/>
        <v>No</v>
      </c>
      <c r="I113" s="55" t="str">
        <f t="shared" si="28"/>
        <v>Yes</v>
      </c>
      <c r="J113" s="53" t="str">
        <f t="shared" si="29"/>
        <v>Yes</v>
      </c>
      <c r="K113" s="55" t="str">
        <f t="shared" si="30"/>
        <v>No</v>
      </c>
      <c r="L113" s="56" t="str">
        <f t="shared" si="31"/>
        <v>Yes</v>
      </c>
      <c r="M113" s="78"/>
    </row>
    <row r="114" spans="1:13" s="81" customFormat="1" ht="12.75">
      <c r="A114" s="50" t="s">
        <v>7</v>
      </c>
      <c r="B114" s="50" t="s">
        <v>9</v>
      </c>
      <c r="C114" s="51" t="s">
        <v>65</v>
      </c>
      <c r="D114" s="52" t="s">
        <v>66</v>
      </c>
      <c r="E114" s="52">
        <v>5</v>
      </c>
      <c r="F114" s="52" t="s">
        <v>183</v>
      </c>
      <c r="G114" s="53" t="str">
        <f t="shared" si="27"/>
        <v>Yes</v>
      </c>
      <c r="H114" s="54" t="str">
        <f t="shared" si="26"/>
        <v>No</v>
      </c>
      <c r="I114" s="55" t="str">
        <f t="shared" si="28"/>
        <v>Yes</v>
      </c>
      <c r="J114" s="53" t="str">
        <f t="shared" si="29"/>
        <v>Yes</v>
      </c>
      <c r="K114" s="55" t="str">
        <f t="shared" si="30"/>
        <v>No</v>
      </c>
      <c r="L114" s="56" t="str">
        <f t="shared" si="31"/>
        <v>Yes</v>
      </c>
      <c r="M114" s="78"/>
    </row>
    <row r="115" spans="1:13" s="83" customFormat="1" ht="20.100000000000001" customHeight="1">
      <c r="A115" s="50" t="s">
        <v>7</v>
      </c>
      <c r="B115" s="50" t="s">
        <v>9</v>
      </c>
      <c r="C115" s="51" t="s">
        <v>65</v>
      </c>
      <c r="D115" s="52" t="s">
        <v>66</v>
      </c>
      <c r="E115" s="52">
        <v>6</v>
      </c>
      <c r="F115" s="52" t="s">
        <v>184</v>
      </c>
      <c r="G115" s="53" t="str">
        <f>IF(E115&gt;=3.4,"Yes","Lower Spec")</f>
        <v>Yes</v>
      </c>
      <c r="H115" s="54" t="str">
        <f t="shared" si="26"/>
        <v>No</v>
      </c>
      <c r="I115" s="55" t="str">
        <f>IF(E115&gt;=1.8,"Yes","Lower Spec")</f>
        <v>Yes</v>
      </c>
      <c r="J115" s="53" t="str">
        <f>IF(E115&gt;=4,"Yes","Lower Spec")</f>
        <v>Yes</v>
      </c>
      <c r="K115" s="55" t="str">
        <f>IF(C115="blanket",IF(E115&gt;=3.3,"Yes","Lower Spec"),"No")</f>
        <v>No</v>
      </c>
      <c r="L115" s="56" t="str">
        <f>IF(E115&gt;=2.4,"Yes","Lower Spec")</f>
        <v>Yes</v>
      </c>
      <c r="M115" s="78"/>
    </row>
    <row r="116" spans="1:13" s="83" customFormat="1" ht="20.100000000000001" customHeight="1">
      <c r="A116" s="50" t="s">
        <v>6</v>
      </c>
      <c r="B116" s="50" t="s">
        <v>8</v>
      </c>
      <c r="C116" s="51" t="s">
        <v>64</v>
      </c>
      <c r="D116" s="52" t="s">
        <v>68</v>
      </c>
      <c r="E116" s="52">
        <v>1.9</v>
      </c>
      <c r="F116" s="52" t="s">
        <v>185</v>
      </c>
      <c r="G116" s="53" t="str">
        <f t="shared" si="27"/>
        <v>Lower Spec</v>
      </c>
      <c r="H116" s="54" t="str">
        <f t="shared" si="26"/>
        <v>Lower Spec</v>
      </c>
      <c r="I116" s="55" t="str">
        <f t="shared" si="28"/>
        <v>Yes</v>
      </c>
      <c r="J116" s="53" t="str">
        <f t="shared" si="29"/>
        <v>Lower Spec</v>
      </c>
      <c r="K116" s="55" t="str">
        <f t="shared" si="30"/>
        <v>Lower Spec</v>
      </c>
      <c r="L116" s="56" t="str">
        <f t="shared" si="31"/>
        <v>Lower Spec</v>
      </c>
      <c r="M116" s="74"/>
    </row>
    <row r="117" spans="1:13" s="83" customFormat="1" ht="20.100000000000001" customHeight="1">
      <c r="A117" s="50" t="s">
        <v>6</v>
      </c>
      <c r="B117" s="50" t="s">
        <v>8</v>
      </c>
      <c r="C117" s="51" t="s">
        <v>64</v>
      </c>
      <c r="D117" s="52" t="s">
        <v>68</v>
      </c>
      <c r="E117" s="52" t="s">
        <v>40</v>
      </c>
      <c r="F117" s="52" t="s">
        <v>186</v>
      </c>
      <c r="G117" s="53" t="str">
        <f>IF(E117&gt;=3.4,"Yes","Lower Spec")</f>
        <v>Yes</v>
      </c>
      <c r="H117" s="54" t="str">
        <f t="shared" si="26"/>
        <v>Yes</v>
      </c>
      <c r="I117" s="55" t="str">
        <f>IF(E117&gt;=1.8,"Yes","Lower Spec")</f>
        <v>Yes</v>
      </c>
      <c r="J117" s="53" t="s">
        <v>75</v>
      </c>
      <c r="K117" s="55" t="str">
        <f>IF(C117="blanket",IF(E117&gt;=3.3,"Yes","Lower Spec"),"No")</f>
        <v>Yes</v>
      </c>
      <c r="L117" s="56" t="str">
        <f>IF(E117&gt;=2.4,"Yes","Lower Spec")</f>
        <v>Yes</v>
      </c>
      <c r="M117" s="74" t="s">
        <v>39</v>
      </c>
    </row>
    <row r="118" spans="1:13" s="83" customFormat="1" ht="20.100000000000001" customHeight="1">
      <c r="A118" s="50" t="s">
        <v>6</v>
      </c>
      <c r="B118" s="50" t="s">
        <v>8</v>
      </c>
      <c r="C118" s="51" t="s">
        <v>64</v>
      </c>
      <c r="D118" s="52" t="s">
        <v>68</v>
      </c>
      <c r="E118" s="52">
        <v>2.6</v>
      </c>
      <c r="F118" s="52" t="s">
        <v>187</v>
      </c>
      <c r="G118" s="53" t="str">
        <f>IF(E118&gt;=3.4,"Yes","Lower Spec")</f>
        <v>Lower Spec</v>
      </c>
      <c r="H118" s="54" t="str">
        <f t="shared" si="26"/>
        <v>Lower Spec</v>
      </c>
      <c r="I118" s="55" t="str">
        <f>IF(E118&gt;=1.8,"Yes","Lower Spec")</f>
        <v>Yes</v>
      </c>
      <c r="J118" s="53" t="str">
        <f>IF(E118&gt;=4,"Yes","Lower Spec")</f>
        <v>Lower Spec</v>
      </c>
      <c r="K118" s="55" t="str">
        <f>IF(C118="blanket",IF(E118&gt;=3.3,"Yes","Lower Spec"),"No")</f>
        <v>Lower Spec</v>
      </c>
      <c r="L118" s="56" t="str">
        <f>IF(E118&gt;=2.4,"Yes","Lower Spec")</f>
        <v>Yes</v>
      </c>
      <c r="M118" s="57"/>
    </row>
    <row r="119" spans="1:13" s="83" customFormat="1" ht="20.100000000000001" customHeight="1">
      <c r="A119" s="85" t="s">
        <v>33</v>
      </c>
      <c r="B119" s="81"/>
      <c r="C119" s="86"/>
      <c r="D119" s="82"/>
      <c r="E119" s="87"/>
      <c r="F119" s="87"/>
      <c r="G119" s="88"/>
      <c r="H119" s="80"/>
      <c r="I119" s="80"/>
      <c r="J119" s="80"/>
      <c r="K119" s="80"/>
      <c r="L119" s="80"/>
      <c r="M119" s="80"/>
    </row>
    <row r="120" spans="1:13" s="83" customFormat="1" ht="20.100000000000001" customHeight="1">
      <c r="A120" s="89" t="s">
        <v>32</v>
      </c>
      <c r="B120" s="137" t="s">
        <v>46</v>
      </c>
      <c r="C120" s="137"/>
      <c r="D120" s="137"/>
      <c r="E120" s="137"/>
      <c r="F120" s="137"/>
      <c r="G120" s="137"/>
      <c r="H120" s="137"/>
      <c r="I120" s="137"/>
      <c r="J120" s="137"/>
      <c r="K120" s="137"/>
      <c r="L120" s="137"/>
      <c r="M120" s="137"/>
    </row>
    <row r="121" spans="1:13" s="83" customFormat="1" ht="20.100000000000001" customHeight="1">
      <c r="C121" s="90"/>
      <c r="D121" s="84"/>
      <c r="E121" s="91"/>
      <c r="F121" s="91"/>
    </row>
    <row r="122" spans="1:13" s="83" customFormat="1" ht="20.100000000000001" customHeight="1">
      <c r="C122" s="90"/>
      <c r="D122" s="84"/>
      <c r="E122" s="91"/>
      <c r="F122" s="91"/>
    </row>
    <row r="123" spans="1:13" s="83" customFormat="1" ht="20.100000000000001" customHeight="1">
      <c r="C123" s="90"/>
      <c r="D123" s="84"/>
      <c r="E123" s="91"/>
      <c r="F123" s="91"/>
    </row>
    <row r="124" spans="1:13" s="83" customFormat="1" ht="20.100000000000001" customHeight="1">
      <c r="C124" s="90"/>
      <c r="D124" s="84"/>
      <c r="E124" s="91"/>
      <c r="F124" s="91"/>
    </row>
    <row r="125" spans="1:13" s="83" customFormat="1" ht="20.100000000000001" customHeight="1">
      <c r="C125" s="90"/>
      <c r="D125" s="84"/>
      <c r="E125" s="91"/>
      <c r="F125" s="91"/>
    </row>
    <row r="126" spans="1:13" s="83" customFormat="1" ht="20.100000000000001" customHeight="1">
      <c r="C126" s="90"/>
      <c r="D126" s="84"/>
      <c r="E126" s="91"/>
      <c r="F126" s="91"/>
    </row>
    <row r="127" spans="1:13" s="83" customFormat="1" ht="20.100000000000001" customHeight="1">
      <c r="C127" s="90"/>
      <c r="D127" s="84"/>
      <c r="E127" s="91"/>
      <c r="F127" s="91"/>
    </row>
    <row r="128" spans="1:13" s="83" customFormat="1" ht="20.100000000000001" customHeight="1">
      <c r="C128" s="90"/>
      <c r="D128" s="84"/>
      <c r="E128" s="91"/>
      <c r="F128" s="91"/>
    </row>
    <row r="129" spans="3:6" s="83" customFormat="1" ht="20.100000000000001" customHeight="1">
      <c r="C129" s="90"/>
      <c r="D129" s="84"/>
      <c r="E129" s="91"/>
      <c r="F129" s="91"/>
    </row>
    <row r="130" spans="3:6" s="83" customFormat="1" ht="20.100000000000001" customHeight="1">
      <c r="C130" s="90"/>
      <c r="D130" s="84"/>
      <c r="E130" s="91"/>
      <c r="F130" s="91"/>
    </row>
    <row r="131" spans="3:6" s="83" customFormat="1" ht="20.100000000000001" customHeight="1">
      <c r="C131" s="90"/>
      <c r="D131" s="84"/>
      <c r="E131" s="91"/>
      <c r="F131" s="91"/>
    </row>
    <row r="132" spans="3:6" s="83" customFormat="1" ht="20.100000000000001" customHeight="1">
      <c r="C132" s="90"/>
      <c r="D132" s="84"/>
      <c r="E132" s="91"/>
      <c r="F132" s="91"/>
    </row>
    <row r="133" spans="3:6" s="83" customFormat="1" ht="20.100000000000001" customHeight="1">
      <c r="C133" s="90"/>
      <c r="D133" s="84"/>
      <c r="E133" s="91"/>
      <c r="F133" s="91"/>
    </row>
    <row r="134" spans="3:6" s="83" customFormat="1" ht="20.100000000000001" customHeight="1">
      <c r="C134" s="90"/>
      <c r="D134" s="84"/>
      <c r="E134" s="91"/>
      <c r="F134" s="91"/>
    </row>
    <row r="135" spans="3:6" s="83" customFormat="1" ht="20.100000000000001" customHeight="1">
      <c r="C135" s="90"/>
      <c r="D135" s="84"/>
      <c r="E135" s="91"/>
      <c r="F135" s="91"/>
    </row>
    <row r="136" spans="3:6" s="83" customFormat="1" ht="20.100000000000001" customHeight="1">
      <c r="C136" s="90"/>
      <c r="D136" s="84"/>
      <c r="E136" s="91"/>
      <c r="F136" s="91"/>
    </row>
    <row r="137" spans="3:6" s="83" customFormat="1" ht="20.100000000000001" customHeight="1">
      <c r="C137" s="90"/>
      <c r="D137" s="84"/>
      <c r="E137" s="91"/>
      <c r="F137" s="91"/>
    </row>
    <row r="138" spans="3:6" s="83" customFormat="1" ht="20.100000000000001" customHeight="1">
      <c r="C138" s="90"/>
      <c r="D138" s="84"/>
      <c r="E138" s="91"/>
      <c r="F138" s="91"/>
    </row>
    <row r="139" spans="3:6" s="83" customFormat="1" ht="20.100000000000001" customHeight="1">
      <c r="C139" s="90"/>
      <c r="D139" s="84"/>
      <c r="E139" s="91"/>
      <c r="F139" s="91"/>
    </row>
    <row r="140" spans="3:6" s="83" customFormat="1" ht="20.100000000000001" customHeight="1">
      <c r="C140" s="90"/>
      <c r="D140" s="84"/>
      <c r="E140" s="91"/>
      <c r="F140" s="91"/>
    </row>
    <row r="141" spans="3:6" s="83" customFormat="1" ht="20.100000000000001" customHeight="1">
      <c r="C141" s="90"/>
      <c r="D141" s="84"/>
      <c r="E141" s="91"/>
      <c r="F141" s="91"/>
    </row>
    <row r="142" spans="3:6" s="83" customFormat="1" ht="20.100000000000001" customHeight="1">
      <c r="C142" s="90"/>
      <c r="D142" s="84"/>
      <c r="E142" s="91"/>
      <c r="F142" s="91"/>
    </row>
    <row r="143" spans="3:6" s="83" customFormat="1" ht="20.100000000000001" customHeight="1">
      <c r="C143" s="90"/>
      <c r="D143" s="84"/>
      <c r="E143" s="91"/>
      <c r="F143" s="91"/>
    </row>
    <row r="144" spans="3:6" s="83" customFormat="1" ht="20.100000000000001" customHeight="1">
      <c r="C144" s="90"/>
      <c r="D144" s="84"/>
      <c r="E144" s="91"/>
      <c r="F144" s="91"/>
    </row>
    <row r="145" spans="3:6" s="83" customFormat="1" ht="20.100000000000001" customHeight="1">
      <c r="C145" s="90"/>
      <c r="D145" s="84"/>
      <c r="E145" s="91"/>
      <c r="F145" s="91"/>
    </row>
    <row r="146" spans="3:6" s="83" customFormat="1" ht="20.100000000000001" customHeight="1">
      <c r="C146" s="90"/>
      <c r="D146" s="84"/>
      <c r="E146" s="91"/>
      <c r="F146" s="91"/>
    </row>
    <row r="147" spans="3:6" s="83" customFormat="1" ht="20.100000000000001" customHeight="1">
      <c r="C147" s="90"/>
      <c r="D147" s="84"/>
      <c r="E147" s="91"/>
      <c r="F147" s="91"/>
    </row>
    <row r="148" spans="3:6" s="83" customFormat="1" ht="20.100000000000001" customHeight="1">
      <c r="C148" s="90"/>
      <c r="D148" s="84"/>
      <c r="E148" s="91"/>
      <c r="F148" s="91"/>
    </row>
    <row r="149" spans="3:6" s="83" customFormat="1" ht="20.100000000000001" customHeight="1">
      <c r="C149" s="90"/>
      <c r="D149" s="84"/>
      <c r="E149" s="91"/>
      <c r="F149" s="91"/>
    </row>
    <row r="150" spans="3:6" s="83" customFormat="1" ht="20.100000000000001" customHeight="1">
      <c r="C150" s="90"/>
      <c r="D150" s="84"/>
      <c r="E150" s="91"/>
      <c r="F150" s="91"/>
    </row>
    <row r="151" spans="3:6" s="83" customFormat="1" ht="20.100000000000001" customHeight="1">
      <c r="C151" s="90"/>
      <c r="D151" s="84"/>
      <c r="E151" s="91"/>
      <c r="F151" s="91"/>
    </row>
    <row r="152" spans="3:6" s="83" customFormat="1" ht="20.100000000000001" customHeight="1">
      <c r="C152" s="90"/>
      <c r="D152" s="84"/>
      <c r="E152" s="91"/>
      <c r="F152" s="91"/>
    </row>
    <row r="153" spans="3:6" s="83" customFormat="1" ht="20.100000000000001" customHeight="1">
      <c r="C153" s="90"/>
      <c r="D153" s="84"/>
      <c r="E153" s="91"/>
      <c r="F153" s="91"/>
    </row>
    <row r="154" spans="3:6" s="83" customFormat="1" ht="20.100000000000001" customHeight="1">
      <c r="C154" s="90"/>
      <c r="D154" s="84"/>
      <c r="E154" s="91"/>
      <c r="F154" s="91"/>
    </row>
    <row r="155" spans="3:6" s="83" customFormat="1" ht="20.100000000000001" customHeight="1">
      <c r="C155" s="90"/>
      <c r="D155" s="84"/>
      <c r="E155" s="91"/>
      <c r="F155" s="91"/>
    </row>
    <row r="156" spans="3:6" s="83" customFormat="1" ht="20.100000000000001" customHeight="1">
      <c r="C156" s="90"/>
      <c r="D156" s="84"/>
      <c r="E156" s="91"/>
      <c r="F156" s="91"/>
    </row>
    <row r="157" spans="3:6" s="83" customFormat="1" ht="20.100000000000001" customHeight="1">
      <c r="C157" s="90"/>
      <c r="D157" s="84"/>
      <c r="E157" s="91"/>
      <c r="F157" s="91"/>
    </row>
    <row r="158" spans="3:6" s="83" customFormat="1" ht="20.100000000000001" customHeight="1">
      <c r="C158" s="90"/>
      <c r="D158" s="84"/>
      <c r="E158" s="91"/>
      <c r="F158" s="91"/>
    </row>
    <row r="159" spans="3:6" s="83" customFormat="1" ht="20.100000000000001" customHeight="1">
      <c r="C159" s="90"/>
      <c r="D159" s="84"/>
      <c r="E159" s="91"/>
      <c r="F159" s="91"/>
    </row>
    <row r="160" spans="3:6" s="83" customFormat="1" ht="20.100000000000001" customHeight="1">
      <c r="C160" s="90"/>
      <c r="D160" s="84"/>
      <c r="E160" s="91"/>
      <c r="F160" s="91"/>
    </row>
    <row r="161" spans="3:6" s="83" customFormat="1" ht="20.100000000000001" customHeight="1">
      <c r="C161" s="90"/>
      <c r="D161" s="84"/>
      <c r="E161" s="91"/>
      <c r="F161" s="91"/>
    </row>
    <row r="162" spans="3:6" s="83" customFormat="1" ht="20.100000000000001" customHeight="1">
      <c r="C162" s="90"/>
      <c r="D162" s="84"/>
      <c r="E162" s="91"/>
      <c r="F162" s="91"/>
    </row>
    <row r="163" spans="3:6" s="83" customFormat="1" ht="20.100000000000001" customHeight="1">
      <c r="C163" s="90"/>
      <c r="D163" s="84"/>
      <c r="E163" s="91"/>
      <c r="F163" s="91"/>
    </row>
    <row r="164" spans="3:6" s="83" customFormat="1" ht="20.100000000000001" customHeight="1">
      <c r="C164" s="90"/>
      <c r="D164" s="84"/>
      <c r="E164" s="91"/>
      <c r="F164" s="91"/>
    </row>
    <row r="165" spans="3:6" s="83" customFormat="1" ht="20.100000000000001" customHeight="1">
      <c r="C165" s="90"/>
      <c r="D165" s="84"/>
      <c r="E165" s="91"/>
      <c r="F165" s="91"/>
    </row>
    <row r="166" spans="3:6" s="83" customFormat="1" ht="20.100000000000001" customHeight="1">
      <c r="C166" s="90"/>
      <c r="D166" s="84"/>
      <c r="E166" s="91"/>
      <c r="F166" s="91"/>
    </row>
    <row r="167" spans="3:6" s="83" customFormat="1" ht="20.100000000000001" customHeight="1">
      <c r="C167" s="90"/>
      <c r="D167" s="84"/>
      <c r="E167" s="91"/>
      <c r="F167" s="91"/>
    </row>
    <row r="168" spans="3:6" s="83" customFormat="1" ht="20.100000000000001" customHeight="1">
      <c r="C168" s="90"/>
      <c r="D168" s="84"/>
      <c r="E168" s="91"/>
      <c r="F168" s="91"/>
    </row>
    <row r="169" spans="3:6" s="83" customFormat="1" ht="20.100000000000001" customHeight="1">
      <c r="C169" s="90"/>
      <c r="D169" s="84"/>
      <c r="E169" s="91"/>
      <c r="F169" s="91"/>
    </row>
    <row r="170" spans="3:6" s="83" customFormat="1" ht="20.100000000000001" customHeight="1">
      <c r="C170" s="90"/>
      <c r="D170" s="84"/>
      <c r="E170" s="91"/>
      <c r="F170" s="91"/>
    </row>
    <row r="171" spans="3:6" s="83" customFormat="1" ht="20.100000000000001" customHeight="1">
      <c r="C171" s="90"/>
      <c r="D171" s="84"/>
      <c r="E171" s="91"/>
      <c r="F171" s="91"/>
    </row>
    <row r="172" spans="3:6" s="83" customFormat="1" ht="20.100000000000001" customHeight="1">
      <c r="C172" s="90"/>
      <c r="D172" s="84"/>
      <c r="E172" s="91"/>
      <c r="F172" s="91"/>
    </row>
    <row r="173" spans="3:6" s="83" customFormat="1" ht="20.100000000000001" customHeight="1">
      <c r="C173" s="90"/>
      <c r="D173" s="84"/>
      <c r="E173" s="91"/>
      <c r="F173" s="91"/>
    </row>
    <row r="174" spans="3:6" s="83" customFormat="1" ht="20.100000000000001" customHeight="1">
      <c r="C174" s="90"/>
      <c r="D174" s="84"/>
      <c r="E174" s="91"/>
      <c r="F174" s="91"/>
    </row>
    <row r="175" spans="3:6" s="83" customFormat="1" ht="20.100000000000001" customHeight="1">
      <c r="C175" s="90"/>
      <c r="D175" s="84"/>
      <c r="E175" s="91"/>
      <c r="F175" s="91"/>
    </row>
    <row r="176" spans="3:6" s="83" customFormat="1" ht="20.100000000000001" customHeight="1">
      <c r="C176" s="90"/>
      <c r="D176" s="84"/>
      <c r="E176" s="91"/>
      <c r="F176" s="91"/>
    </row>
    <row r="177" spans="3:6" s="83" customFormat="1" ht="20.100000000000001" customHeight="1">
      <c r="C177" s="90"/>
      <c r="D177" s="84"/>
      <c r="E177" s="91"/>
      <c r="F177" s="91"/>
    </row>
    <row r="178" spans="3:6" s="83" customFormat="1" ht="20.100000000000001" customHeight="1">
      <c r="C178" s="90"/>
      <c r="D178" s="84"/>
      <c r="E178" s="91"/>
      <c r="F178" s="91"/>
    </row>
    <row r="179" spans="3:6" s="83" customFormat="1" ht="20.100000000000001" customHeight="1">
      <c r="C179" s="90"/>
      <c r="D179" s="84"/>
      <c r="E179" s="91"/>
      <c r="F179" s="91"/>
    </row>
    <row r="180" spans="3:6" s="83" customFormat="1" ht="20.100000000000001" customHeight="1">
      <c r="C180" s="90"/>
      <c r="D180" s="84"/>
      <c r="E180" s="91"/>
      <c r="F180" s="91"/>
    </row>
    <row r="181" spans="3:6" s="83" customFormat="1" ht="20.100000000000001" customHeight="1">
      <c r="C181" s="90"/>
      <c r="D181" s="84"/>
      <c r="E181" s="91"/>
      <c r="F181" s="91"/>
    </row>
    <row r="182" spans="3:6" s="83" customFormat="1" ht="20.100000000000001" customHeight="1">
      <c r="C182" s="90"/>
      <c r="D182" s="84"/>
      <c r="E182" s="91"/>
      <c r="F182" s="91"/>
    </row>
    <row r="183" spans="3:6" s="83" customFormat="1" ht="20.100000000000001" customHeight="1">
      <c r="C183" s="90"/>
      <c r="D183" s="84"/>
      <c r="E183" s="91"/>
      <c r="F183" s="91"/>
    </row>
    <row r="184" spans="3:6" s="83" customFormat="1" ht="20.100000000000001" customHeight="1">
      <c r="C184" s="90"/>
      <c r="D184" s="84"/>
      <c r="E184" s="91"/>
      <c r="F184" s="91"/>
    </row>
    <row r="185" spans="3:6" s="83" customFormat="1" ht="20.100000000000001" customHeight="1">
      <c r="C185" s="90"/>
      <c r="D185" s="84"/>
      <c r="E185" s="91"/>
      <c r="F185" s="91"/>
    </row>
    <row r="186" spans="3:6" s="83" customFormat="1" ht="20.100000000000001" customHeight="1">
      <c r="C186" s="90"/>
      <c r="D186" s="84"/>
      <c r="E186" s="91"/>
      <c r="F186" s="91"/>
    </row>
    <row r="187" spans="3:6" s="83" customFormat="1" ht="20.100000000000001" customHeight="1">
      <c r="C187" s="90"/>
      <c r="D187" s="84"/>
      <c r="E187" s="91"/>
      <c r="F187" s="91"/>
    </row>
    <row r="188" spans="3:6" s="83" customFormat="1" ht="20.100000000000001" customHeight="1">
      <c r="C188" s="90"/>
      <c r="D188" s="84"/>
      <c r="E188" s="91"/>
      <c r="F188" s="91"/>
    </row>
    <row r="189" spans="3:6" s="83" customFormat="1" ht="20.100000000000001" customHeight="1">
      <c r="C189" s="90"/>
      <c r="D189" s="84"/>
      <c r="E189" s="91"/>
      <c r="F189" s="91"/>
    </row>
    <row r="190" spans="3:6" s="83" customFormat="1" ht="20.100000000000001" customHeight="1">
      <c r="C190" s="90"/>
      <c r="D190" s="84"/>
      <c r="E190" s="91"/>
      <c r="F190" s="91"/>
    </row>
    <row r="191" spans="3:6" s="83" customFormat="1" ht="20.100000000000001" customHeight="1">
      <c r="C191" s="90"/>
      <c r="D191" s="84"/>
      <c r="E191" s="91"/>
      <c r="F191" s="91"/>
    </row>
    <row r="192" spans="3:6" s="83" customFormat="1" ht="20.100000000000001" customHeight="1">
      <c r="C192" s="90"/>
      <c r="D192" s="84"/>
      <c r="E192" s="91"/>
      <c r="F192" s="91"/>
    </row>
    <row r="193" spans="3:6" s="83" customFormat="1" ht="20.100000000000001" customHeight="1">
      <c r="C193" s="90"/>
      <c r="D193" s="84"/>
      <c r="E193" s="91"/>
      <c r="F193" s="91"/>
    </row>
    <row r="194" spans="3:6" s="83" customFormat="1" ht="20.100000000000001" customHeight="1">
      <c r="C194" s="90"/>
      <c r="D194" s="84"/>
      <c r="E194" s="91"/>
      <c r="F194" s="91"/>
    </row>
    <row r="195" spans="3:6" s="83" customFormat="1" ht="20.100000000000001" customHeight="1">
      <c r="C195" s="90"/>
      <c r="D195" s="84"/>
      <c r="E195" s="91"/>
      <c r="F195" s="91"/>
    </row>
    <row r="196" spans="3:6" s="83" customFormat="1" ht="20.100000000000001" customHeight="1">
      <c r="C196" s="90"/>
      <c r="D196" s="84"/>
      <c r="E196" s="91"/>
      <c r="F196" s="91"/>
    </row>
    <row r="197" spans="3:6" s="83" customFormat="1" ht="20.100000000000001" customHeight="1">
      <c r="C197" s="90"/>
      <c r="D197" s="84"/>
      <c r="E197" s="91"/>
      <c r="F197" s="91"/>
    </row>
    <row r="198" spans="3:6" s="83" customFormat="1" ht="20.100000000000001" customHeight="1">
      <c r="C198" s="90"/>
      <c r="D198" s="84"/>
      <c r="E198" s="91"/>
      <c r="F198" s="91"/>
    </row>
    <row r="199" spans="3:6" s="83" customFormat="1" ht="20.100000000000001" customHeight="1">
      <c r="C199" s="90"/>
      <c r="D199" s="84"/>
      <c r="E199" s="91"/>
      <c r="F199" s="91"/>
    </row>
    <row r="200" spans="3:6" s="83" customFormat="1" ht="20.100000000000001" customHeight="1">
      <c r="C200" s="90"/>
      <c r="D200" s="84"/>
      <c r="E200" s="91"/>
      <c r="F200" s="91"/>
    </row>
    <row r="201" spans="3:6" s="83" customFormat="1" ht="20.100000000000001" customHeight="1">
      <c r="C201" s="90"/>
      <c r="D201" s="84"/>
      <c r="E201" s="91"/>
      <c r="F201" s="91"/>
    </row>
    <row r="202" spans="3:6" s="83" customFormat="1" ht="20.100000000000001" customHeight="1">
      <c r="C202" s="90"/>
      <c r="D202" s="84"/>
      <c r="E202" s="91"/>
      <c r="F202" s="91"/>
    </row>
    <row r="203" spans="3:6" s="83" customFormat="1" ht="20.100000000000001" customHeight="1">
      <c r="C203" s="90"/>
      <c r="D203" s="84"/>
      <c r="E203" s="91"/>
      <c r="F203" s="91"/>
    </row>
    <row r="204" spans="3:6" s="83" customFormat="1" ht="20.100000000000001" customHeight="1">
      <c r="C204" s="90"/>
      <c r="D204" s="84"/>
      <c r="E204" s="91"/>
      <c r="F204" s="91"/>
    </row>
    <row r="205" spans="3:6" s="83" customFormat="1" ht="20.100000000000001" customHeight="1">
      <c r="C205" s="90"/>
      <c r="D205" s="84"/>
      <c r="E205" s="91"/>
      <c r="F205" s="91"/>
    </row>
    <row r="206" spans="3:6" s="83" customFormat="1" ht="20.100000000000001" customHeight="1">
      <c r="C206" s="90"/>
      <c r="D206" s="84"/>
      <c r="E206" s="91"/>
      <c r="F206" s="91"/>
    </row>
    <row r="207" spans="3:6" s="83" customFormat="1" ht="20.100000000000001" customHeight="1">
      <c r="C207" s="90"/>
      <c r="D207" s="84"/>
      <c r="E207" s="91"/>
      <c r="F207" s="91"/>
    </row>
    <row r="208" spans="3:6" s="83" customFormat="1" ht="20.100000000000001" customHeight="1">
      <c r="C208" s="90"/>
      <c r="D208" s="84"/>
      <c r="E208" s="91"/>
      <c r="F208" s="91"/>
    </row>
    <row r="209" spans="3:6" s="83" customFormat="1" ht="20.100000000000001" customHeight="1">
      <c r="C209" s="90"/>
      <c r="D209" s="84"/>
      <c r="E209" s="91"/>
      <c r="F209" s="91"/>
    </row>
    <row r="210" spans="3:6" s="83" customFormat="1" ht="20.100000000000001" customHeight="1">
      <c r="C210" s="90"/>
      <c r="D210" s="84"/>
      <c r="E210" s="91"/>
      <c r="F210" s="91"/>
    </row>
    <row r="211" spans="3:6" s="83" customFormat="1" ht="20.100000000000001" customHeight="1">
      <c r="C211" s="90"/>
      <c r="D211" s="84"/>
      <c r="E211" s="91"/>
      <c r="F211" s="91"/>
    </row>
    <row r="212" spans="3:6" s="83" customFormat="1" ht="20.100000000000001" customHeight="1">
      <c r="C212" s="90"/>
      <c r="D212" s="84"/>
      <c r="E212" s="91"/>
      <c r="F212" s="91"/>
    </row>
    <row r="213" spans="3:6" s="83" customFormat="1" ht="20.100000000000001" customHeight="1">
      <c r="C213" s="90"/>
      <c r="D213" s="84"/>
      <c r="E213" s="91"/>
      <c r="F213" s="91"/>
    </row>
    <row r="214" spans="3:6" s="83" customFormat="1" ht="20.100000000000001" customHeight="1">
      <c r="C214" s="90"/>
      <c r="D214" s="84"/>
      <c r="E214" s="91"/>
      <c r="F214" s="91"/>
    </row>
    <row r="215" spans="3:6" s="83" customFormat="1" ht="20.100000000000001" customHeight="1">
      <c r="C215" s="90"/>
      <c r="D215" s="84"/>
      <c r="E215" s="91"/>
      <c r="F215" s="91"/>
    </row>
    <row r="216" spans="3:6" s="83" customFormat="1" ht="20.100000000000001" customHeight="1">
      <c r="C216" s="90"/>
      <c r="D216" s="84"/>
      <c r="E216" s="91"/>
      <c r="F216" s="91"/>
    </row>
    <row r="217" spans="3:6" s="83" customFormat="1" ht="20.100000000000001" customHeight="1">
      <c r="C217" s="90"/>
      <c r="D217" s="84"/>
      <c r="E217" s="91"/>
      <c r="F217" s="91"/>
    </row>
    <row r="218" spans="3:6" s="83" customFormat="1" ht="20.100000000000001" customHeight="1">
      <c r="C218" s="90"/>
      <c r="D218" s="84"/>
      <c r="E218" s="91"/>
      <c r="F218" s="91"/>
    </row>
    <row r="219" spans="3:6" s="83" customFormat="1" ht="20.100000000000001" customHeight="1">
      <c r="C219" s="90"/>
      <c r="D219" s="84"/>
      <c r="E219" s="91"/>
      <c r="F219" s="91"/>
    </row>
    <row r="220" spans="3:6" s="83" customFormat="1" ht="20.100000000000001" customHeight="1">
      <c r="C220" s="90"/>
      <c r="D220" s="84"/>
      <c r="E220" s="91"/>
      <c r="F220" s="91"/>
    </row>
    <row r="221" spans="3:6" s="83" customFormat="1" ht="20.100000000000001" customHeight="1">
      <c r="C221" s="90"/>
      <c r="D221" s="84"/>
      <c r="E221" s="91"/>
      <c r="F221" s="91"/>
    </row>
    <row r="222" spans="3:6" s="83" customFormat="1" ht="20.100000000000001" customHeight="1">
      <c r="C222" s="90"/>
      <c r="D222" s="84"/>
      <c r="E222" s="91"/>
      <c r="F222" s="91"/>
    </row>
    <row r="223" spans="3:6" s="83" customFormat="1" ht="20.100000000000001" customHeight="1">
      <c r="C223" s="90"/>
      <c r="D223" s="84"/>
      <c r="E223" s="91"/>
      <c r="F223" s="91"/>
    </row>
    <row r="224" spans="3:6" s="83" customFormat="1" ht="20.100000000000001" customHeight="1">
      <c r="C224" s="90"/>
      <c r="D224" s="84"/>
      <c r="E224" s="91"/>
      <c r="F224" s="91"/>
    </row>
    <row r="225" spans="3:6" s="83" customFormat="1" ht="20.100000000000001" customHeight="1">
      <c r="C225" s="90"/>
      <c r="D225" s="84"/>
      <c r="E225" s="91"/>
      <c r="F225" s="91"/>
    </row>
    <row r="226" spans="3:6" s="83" customFormat="1" ht="20.100000000000001" customHeight="1">
      <c r="C226" s="90"/>
      <c r="D226" s="84"/>
      <c r="E226" s="91"/>
      <c r="F226" s="91"/>
    </row>
    <row r="227" spans="3:6" s="83" customFormat="1" ht="20.100000000000001" customHeight="1">
      <c r="C227" s="90"/>
      <c r="D227" s="84"/>
      <c r="E227" s="91"/>
      <c r="F227" s="91"/>
    </row>
    <row r="228" spans="3:6" s="83" customFormat="1" ht="20.100000000000001" customHeight="1">
      <c r="C228" s="90"/>
      <c r="D228" s="84"/>
      <c r="E228" s="91"/>
      <c r="F228" s="91"/>
    </row>
    <row r="229" spans="3:6" s="83" customFormat="1" ht="20.100000000000001" customHeight="1">
      <c r="C229" s="90"/>
      <c r="D229" s="84"/>
      <c r="E229" s="91"/>
      <c r="F229" s="91"/>
    </row>
    <row r="230" spans="3:6" s="83" customFormat="1" ht="20.100000000000001" customHeight="1">
      <c r="C230" s="90"/>
      <c r="D230" s="84"/>
      <c r="E230" s="91"/>
      <c r="F230" s="91"/>
    </row>
    <row r="231" spans="3:6" s="83" customFormat="1" ht="20.100000000000001" customHeight="1">
      <c r="C231" s="90"/>
      <c r="D231" s="84"/>
      <c r="E231" s="91"/>
      <c r="F231" s="91"/>
    </row>
    <row r="232" spans="3:6" s="83" customFormat="1" ht="20.100000000000001" customHeight="1">
      <c r="C232" s="90"/>
      <c r="D232" s="84"/>
      <c r="E232" s="91"/>
      <c r="F232" s="91"/>
    </row>
    <row r="233" spans="3:6" s="83" customFormat="1" ht="20.100000000000001" customHeight="1">
      <c r="C233" s="90"/>
      <c r="D233" s="84"/>
      <c r="E233" s="91"/>
      <c r="F233" s="91"/>
    </row>
    <row r="234" spans="3:6" s="83" customFormat="1" ht="20.100000000000001" customHeight="1">
      <c r="C234" s="90"/>
      <c r="D234" s="84"/>
      <c r="E234" s="91"/>
      <c r="F234" s="91"/>
    </row>
    <row r="235" spans="3:6" s="83" customFormat="1" ht="20.100000000000001" customHeight="1">
      <c r="C235" s="90"/>
      <c r="D235" s="84"/>
      <c r="E235" s="91"/>
      <c r="F235" s="91"/>
    </row>
    <row r="236" spans="3:6" s="83" customFormat="1" ht="20.100000000000001" customHeight="1">
      <c r="C236" s="90"/>
      <c r="D236" s="84"/>
      <c r="E236" s="91"/>
      <c r="F236" s="91"/>
    </row>
    <row r="237" spans="3:6" s="83" customFormat="1" ht="20.100000000000001" customHeight="1">
      <c r="C237" s="90"/>
      <c r="D237" s="84"/>
      <c r="E237" s="91"/>
      <c r="F237" s="91"/>
    </row>
    <row r="238" spans="3:6" s="83" customFormat="1" ht="20.100000000000001" customHeight="1">
      <c r="C238" s="90"/>
      <c r="D238" s="84"/>
      <c r="E238" s="91"/>
      <c r="F238" s="91"/>
    </row>
    <row r="239" spans="3:6" s="83" customFormat="1" ht="20.100000000000001" customHeight="1">
      <c r="C239" s="90"/>
      <c r="D239" s="84"/>
      <c r="E239" s="91"/>
      <c r="F239" s="91"/>
    </row>
    <row r="240" spans="3:6" s="83" customFormat="1" ht="20.100000000000001" customHeight="1">
      <c r="C240" s="90"/>
      <c r="D240" s="84"/>
      <c r="E240" s="91"/>
      <c r="F240" s="91"/>
    </row>
    <row r="241" spans="3:6" s="83" customFormat="1" ht="20.100000000000001" customHeight="1">
      <c r="C241" s="90"/>
      <c r="D241" s="84"/>
      <c r="E241" s="91"/>
      <c r="F241" s="91"/>
    </row>
    <row r="242" spans="3:6" s="83" customFormat="1" ht="20.100000000000001" customHeight="1">
      <c r="C242" s="90"/>
      <c r="D242" s="84"/>
      <c r="E242" s="91"/>
      <c r="F242" s="91"/>
    </row>
    <row r="243" spans="3:6" s="83" customFormat="1" ht="20.100000000000001" customHeight="1">
      <c r="C243" s="90"/>
      <c r="D243" s="84"/>
      <c r="E243" s="91"/>
      <c r="F243" s="91"/>
    </row>
    <row r="244" spans="3:6" s="83" customFormat="1" ht="20.100000000000001" customHeight="1">
      <c r="C244" s="90"/>
      <c r="D244" s="84"/>
      <c r="E244" s="91"/>
      <c r="F244" s="91"/>
    </row>
    <row r="245" spans="3:6" s="83" customFormat="1" ht="20.100000000000001" customHeight="1">
      <c r="C245" s="90"/>
      <c r="D245" s="84"/>
      <c r="E245" s="91"/>
      <c r="F245" s="91"/>
    </row>
    <row r="246" spans="3:6" s="83" customFormat="1" ht="20.100000000000001" customHeight="1">
      <c r="C246" s="90"/>
      <c r="D246" s="84"/>
      <c r="E246" s="91"/>
      <c r="F246" s="91"/>
    </row>
    <row r="247" spans="3:6" s="83" customFormat="1" ht="20.100000000000001" customHeight="1">
      <c r="C247" s="90"/>
      <c r="D247" s="84"/>
      <c r="E247" s="91"/>
      <c r="F247" s="91"/>
    </row>
    <row r="248" spans="3:6" s="83" customFormat="1" ht="20.100000000000001" customHeight="1">
      <c r="C248" s="90"/>
      <c r="D248" s="84"/>
      <c r="E248" s="91"/>
      <c r="F248" s="91"/>
    </row>
    <row r="249" spans="3:6" s="83" customFormat="1" ht="20.100000000000001" customHeight="1">
      <c r="C249" s="90"/>
      <c r="D249" s="84"/>
      <c r="E249" s="91"/>
      <c r="F249" s="91"/>
    </row>
    <row r="250" spans="3:6" s="83" customFormat="1" ht="20.100000000000001" customHeight="1">
      <c r="C250" s="90"/>
      <c r="D250" s="84"/>
      <c r="E250" s="91"/>
      <c r="F250" s="91"/>
    </row>
    <row r="251" spans="3:6" s="83" customFormat="1" ht="20.100000000000001" customHeight="1">
      <c r="C251" s="90"/>
      <c r="D251" s="84"/>
      <c r="E251" s="91"/>
      <c r="F251" s="91"/>
    </row>
    <row r="252" spans="3:6" s="83" customFormat="1" ht="20.100000000000001" customHeight="1">
      <c r="C252" s="90"/>
      <c r="D252" s="84"/>
      <c r="E252" s="91"/>
      <c r="F252" s="91"/>
    </row>
    <row r="253" spans="3:6" s="83" customFormat="1" ht="20.100000000000001" customHeight="1">
      <c r="C253" s="90"/>
      <c r="D253" s="84"/>
      <c r="E253" s="91"/>
      <c r="F253" s="91"/>
    </row>
    <row r="254" spans="3:6" s="83" customFormat="1" ht="20.100000000000001" customHeight="1">
      <c r="C254" s="90"/>
      <c r="D254" s="84"/>
      <c r="E254" s="91"/>
      <c r="F254" s="91"/>
    </row>
    <row r="255" spans="3:6" s="83" customFormat="1" ht="20.100000000000001" customHeight="1">
      <c r="C255" s="90"/>
      <c r="D255" s="84"/>
      <c r="E255" s="91"/>
      <c r="F255" s="91"/>
    </row>
    <row r="256" spans="3:6" s="83" customFormat="1" ht="20.100000000000001" customHeight="1">
      <c r="C256" s="90"/>
      <c r="D256" s="84"/>
      <c r="E256" s="91"/>
      <c r="F256" s="91"/>
    </row>
    <row r="257" spans="1:13" s="83" customFormat="1" ht="20.100000000000001" customHeight="1">
      <c r="C257" s="90"/>
      <c r="D257" s="84"/>
      <c r="E257" s="91"/>
      <c r="F257" s="91"/>
    </row>
    <row r="258" spans="1:13" s="83" customFormat="1" ht="20.100000000000001" customHeight="1">
      <c r="C258" s="90"/>
      <c r="D258" s="84"/>
      <c r="E258" s="91"/>
      <c r="F258" s="91"/>
    </row>
    <row r="259" spans="1:13" s="83" customFormat="1" ht="20.100000000000001" customHeight="1">
      <c r="C259" s="90"/>
      <c r="D259" s="84"/>
      <c r="E259" s="91"/>
      <c r="F259" s="91"/>
    </row>
    <row r="260" spans="1:13" s="83" customFormat="1" ht="20.100000000000001" customHeight="1">
      <c r="C260" s="90"/>
      <c r="D260" s="84"/>
      <c r="E260" s="91"/>
      <c r="F260" s="91"/>
    </row>
    <row r="261" spans="1:13" s="83" customFormat="1" ht="20.100000000000001" customHeight="1">
      <c r="C261" s="90"/>
      <c r="D261" s="84"/>
      <c r="E261" s="91"/>
      <c r="F261" s="91"/>
    </row>
    <row r="262" spans="1:13" s="83" customFormat="1" ht="20.100000000000001" customHeight="1">
      <c r="C262" s="90"/>
      <c r="D262" s="84"/>
      <c r="E262" s="91"/>
      <c r="F262" s="91"/>
    </row>
    <row r="263" spans="1:13" s="83" customFormat="1" ht="20.100000000000001" customHeight="1">
      <c r="C263" s="90"/>
      <c r="D263" s="84"/>
      <c r="E263" s="91"/>
      <c r="F263" s="91"/>
    </row>
    <row r="264" spans="1:13" ht="20.100000000000001" customHeight="1">
      <c r="A264" s="83"/>
      <c r="B264" s="83"/>
      <c r="C264" s="90"/>
      <c r="D264" s="84"/>
      <c r="E264" s="91"/>
      <c r="F264" s="91"/>
      <c r="G264" s="83"/>
      <c r="H264" s="83"/>
      <c r="I264" s="83"/>
      <c r="J264" s="83"/>
      <c r="K264" s="83"/>
      <c r="L264" s="83"/>
      <c r="M264" s="83"/>
    </row>
    <row r="265" spans="1:13" ht="20.100000000000001" customHeight="1">
      <c r="A265" s="83"/>
      <c r="B265" s="83"/>
      <c r="C265" s="90"/>
      <c r="D265" s="84"/>
      <c r="E265" s="91"/>
      <c r="F265" s="91"/>
      <c r="G265" s="83"/>
      <c r="H265" s="83"/>
      <c r="I265" s="83"/>
      <c r="J265" s="83"/>
      <c r="K265" s="83"/>
      <c r="L265" s="83"/>
      <c r="M265" s="83"/>
    </row>
    <row r="266" spans="1:13" ht="20.100000000000001" customHeight="1">
      <c r="A266" s="83"/>
      <c r="B266" s="83"/>
      <c r="C266" s="90"/>
      <c r="D266" s="84"/>
      <c r="E266" s="91"/>
      <c r="F266" s="91"/>
      <c r="G266" s="83"/>
      <c r="H266" s="83"/>
      <c r="I266" s="83"/>
      <c r="J266" s="83"/>
      <c r="K266" s="83"/>
      <c r="L266" s="83"/>
      <c r="M266" s="83"/>
    </row>
    <row r="267" spans="1:13" ht="20.100000000000001" customHeight="1">
      <c r="A267" s="83"/>
      <c r="B267" s="83"/>
      <c r="C267" s="90"/>
      <c r="D267" s="84"/>
      <c r="E267" s="91"/>
      <c r="F267" s="91"/>
      <c r="G267" s="83"/>
      <c r="H267" s="83"/>
      <c r="I267" s="83"/>
      <c r="J267" s="83"/>
      <c r="K267" s="83"/>
      <c r="L267" s="83"/>
      <c r="M267" s="83"/>
    </row>
    <row r="268" spans="1:13" ht="20.100000000000001" customHeight="1">
      <c r="A268" s="83"/>
      <c r="B268" s="83"/>
      <c r="C268" s="90"/>
      <c r="D268" s="84"/>
      <c r="E268" s="91"/>
      <c r="F268" s="91"/>
      <c r="G268" s="83"/>
      <c r="H268" s="83"/>
      <c r="I268" s="83"/>
      <c r="J268" s="83"/>
      <c r="K268" s="83"/>
      <c r="L268" s="83"/>
      <c r="M268" s="83"/>
    </row>
    <row r="269" spans="1:13" ht="20.100000000000001" customHeight="1">
      <c r="A269" s="83"/>
      <c r="B269" s="83"/>
      <c r="C269" s="90"/>
      <c r="D269" s="84"/>
      <c r="E269" s="91"/>
      <c r="F269" s="91"/>
      <c r="G269" s="83"/>
      <c r="H269" s="83"/>
      <c r="I269" s="83"/>
      <c r="J269" s="83"/>
      <c r="K269" s="83"/>
      <c r="L269" s="83"/>
      <c r="M269" s="83"/>
    </row>
  </sheetData>
  <mergeCells count="5">
    <mergeCell ref="B120:M120"/>
    <mergeCell ref="G1:I1"/>
    <mergeCell ref="J1:L1"/>
    <mergeCell ref="G2:H2"/>
    <mergeCell ref="J2:K2"/>
  </mergeCells>
  <phoneticPr fontId="2" type="noConversion"/>
  <conditionalFormatting sqref="G116:L118 G100:L114 G79:L80 G84:L95 G4:L77">
    <cfRule type="cellIs" dxfId="54" priority="37" stopIfTrue="1" operator="equal">
      <formula>"Yes"</formula>
    </cfRule>
    <cfRule type="cellIs" dxfId="53" priority="38" stopIfTrue="1" operator="equal">
      <formula>"No"</formula>
    </cfRule>
  </conditionalFormatting>
  <conditionalFormatting sqref="G115:L115">
    <cfRule type="cellIs" dxfId="52" priority="9" stopIfTrue="1" operator="equal">
      <formula>"Yes"</formula>
    </cfRule>
    <cfRule type="cellIs" dxfId="51" priority="10" stopIfTrue="1" operator="equal">
      <formula>"No"</formula>
    </cfRule>
  </conditionalFormatting>
  <conditionalFormatting sqref="G96:L99">
    <cfRule type="cellIs" dxfId="50" priority="7" stopIfTrue="1" operator="equal">
      <formula>"Yes"</formula>
    </cfRule>
    <cfRule type="cellIs" dxfId="49" priority="8" stopIfTrue="1" operator="equal">
      <formula>"No"</formula>
    </cfRule>
  </conditionalFormatting>
  <conditionalFormatting sqref="G81:L83">
    <cfRule type="cellIs" dxfId="48" priority="3" stopIfTrue="1" operator="equal">
      <formula>"Yes"</formula>
    </cfRule>
    <cfRule type="cellIs" dxfId="47" priority="4" stopIfTrue="1" operator="equal">
      <formula>"No"</formula>
    </cfRule>
  </conditionalFormatting>
  <conditionalFormatting sqref="G78:L78">
    <cfRule type="cellIs" dxfId="46" priority="1" stopIfTrue="1" operator="equal">
      <formula>"Yes"</formula>
    </cfRule>
    <cfRule type="cellIs" dxfId="45" priority="2" stopIfTrue="1" operator="equal">
      <formula>"No"</formula>
    </cfRule>
  </conditionalFormatting>
  <printOptions horizontalCentered="1" gridLines="1"/>
  <pageMargins left="0.19685039370078741" right="0.23622047244094491" top="0.78740157480314965" bottom="0.78740157480314965" header="0.51181102362204722" footer="0.23622047244094491"/>
  <pageSetup paperSize="8" scale="72" fitToHeight="16" orientation="landscape" r:id="rId1"/>
  <headerFooter alignWithMargins="0">
    <oddHeader>&amp;C&amp;G</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98"/>
  <sheetViews>
    <sheetView zoomScale="90" zoomScaleNormal="90" zoomScalePageLayoutView="70" workbookViewId="0">
      <selection activeCell="Q8" sqref="Q8"/>
    </sheetView>
  </sheetViews>
  <sheetFormatPr defaultRowHeight="20.100000000000001" customHeight="1"/>
  <cols>
    <col min="1" max="1" width="28.7109375" style="2" bestFit="1" customWidth="1"/>
    <col min="2" max="2" width="32.42578125" style="2" bestFit="1" customWidth="1"/>
    <col min="3" max="3" width="14.28515625" style="3" bestFit="1" customWidth="1"/>
    <col min="4" max="4" width="19.85546875" style="3" bestFit="1" customWidth="1"/>
    <col min="5" max="5" width="14.42578125" style="4" bestFit="1" customWidth="1"/>
    <col min="6" max="6" width="46.42578125" style="4" bestFit="1" customWidth="1"/>
    <col min="7" max="7" width="31.28515625" style="2" bestFit="1" customWidth="1"/>
    <col min="8" max="8" width="18" style="2" bestFit="1" customWidth="1"/>
    <col min="9" max="45" width="9.140625" style="10"/>
  </cols>
  <sheetData>
    <row r="1" spans="1:45" ht="25.5" customHeight="1">
      <c r="A1" s="144" t="s">
        <v>74</v>
      </c>
      <c r="B1" s="144"/>
      <c r="C1" s="144"/>
      <c r="D1" s="144"/>
      <c r="E1" s="144"/>
      <c r="F1" s="144"/>
      <c r="G1" s="144"/>
      <c r="H1" s="144"/>
    </row>
    <row r="2" spans="1:45" ht="15" customHeight="1">
      <c r="A2" s="144"/>
      <c r="B2" s="144"/>
      <c r="C2" s="144"/>
      <c r="D2" s="144"/>
      <c r="E2" s="144"/>
      <c r="F2" s="144"/>
      <c r="G2" s="144"/>
      <c r="H2" s="144"/>
    </row>
    <row r="3" spans="1:45" s="1" customFormat="1" ht="39" customHeight="1">
      <c r="A3" s="106" t="s">
        <v>25</v>
      </c>
      <c r="B3" s="106" t="s">
        <v>41</v>
      </c>
      <c r="C3" s="106" t="s">
        <v>2</v>
      </c>
      <c r="D3" s="106" t="s">
        <v>42</v>
      </c>
      <c r="E3" s="107" t="s">
        <v>0</v>
      </c>
      <c r="F3" s="106" t="s">
        <v>43</v>
      </c>
      <c r="G3" s="108" t="s">
        <v>73</v>
      </c>
      <c r="H3" s="109" t="s">
        <v>1</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row>
    <row r="4" spans="1:45" s="9" customFormat="1" ht="19.5" customHeight="1">
      <c r="A4" s="49" t="s">
        <v>3</v>
      </c>
      <c r="B4" s="49" t="s">
        <v>12</v>
      </c>
      <c r="C4" s="49" t="s">
        <v>64</v>
      </c>
      <c r="D4" s="49" t="s">
        <v>44</v>
      </c>
      <c r="E4" s="110">
        <v>1.5</v>
      </c>
      <c r="F4" s="49" t="s">
        <v>51</v>
      </c>
      <c r="G4" s="49"/>
      <c r="H4" s="49"/>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row>
    <row r="5" spans="1:45" s="9" customFormat="1" ht="19.5" customHeight="1">
      <c r="A5" s="49" t="s">
        <v>3</v>
      </c>
      <c r="B5" s="49" t="s">
        <v>60</v>
      </c>
      <c r="C5" s="49" t="s">
        <v>64</v>
      </c>
      <c r="D5" s="49" t="s">
        <v>44</v>
      </c>
      <c r="E5" s="110">
        <v>1.5</v>
      </c>
      <c r="F5" s="49" t="s">
        <v>61</v>
      </c>
      <c r="G5" s="49"/>
      <c r="H5" s="49"/>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row>
    <row r="6" spans="1:45" s="9" customFormat="1" ht="19.5" customHeight="1">
      <c r="A6" s="49" t="s">
        <v>3</v>
      </c>
      <c r="B6" s="49" t="s">
        <v>12</v>
      </c>
      <c r="C6" s="49" t="s">
        <v>64</v>
      </c>
      <c r="D6" s="49" t="s">
        <v>44</v>
      </c>
      <c r="E6" s="110">
        <v>1.8</v>
      </c>
      <c r="F6" s="49" t="s">
        <v>52</v>
      </c>
      <c r="G6" s="49"/>
      <c r="H6" s="49"/>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s="9" customFormat="1" ht="19.5" customHeight="1">
      <c r="A7" s="49" t="s">
        <v>3</v>
      </c>
      <c r="B7" s="49" t="s">
        <v>62</v>
      </c>
      <c r="C7" s="49" t="s">
        <v>64</v>
      </c>
      <c r="D7" s="49" t="s">
        <v>44</v>
      </c>
      <c r="E7" s="110">
        <v>1.8</v>
      </c>
      <c r="F7" s="49" t="s">
        <v>188</v>
      </c>
      <c r="G7" s="49"/>
      <c r="H7" s="49"/>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row>
    <row r="8" spans="1:45" s="9" customFormat="1" ht="19.5" customHeight="1">
      <c r="A8" s="49" t="s">
        <v>3</v>
      </c>
      <c r="B8" s="49" t="s">
        <v>18</v>
      </c>
      <c r="C8" s="49" t="s">
        <v>65</v>
      </c>
      <c r="D8" s="49" t="s">
        <v>44</v>
      </c>
      <c r="E8" s="110">
        <v>1.5</v>
      </c>
      <c r="F8" s="49" t="s">
        <v>53</v>
      </c>
      <c r="G8" s="49"/>
      <c r="H8" s="49"/>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row>
    <row r="9" spans="1:45" s="9" customFormat="1" ht="19.5" customHeight="1">
      <c r="A9" s="49" t="s">
        <v>63</v>
      </c>
      <c r="B9" s="49" t="s">
        <v>14</v>
      </c>
      <c r="C9" s="49" t="s">
        <v>64</v>
      </c>
      <c r="D9" s="49" t="s">
        <v>44</v>
      </c>
      <c r="E9" s="110">
        <v>1.5</v>
      </c>
      <c r="F9" s="49" t="s">
        <v>189</v>
      </c>
      <c r="G9" s="49"/>
      <c r="H9" s="49"/>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row>
    <row r="10" spans="1:45" s="9" customFormat="1" ht="19.5" customHeight="1">
      <c r="A10" s="49" t="s">
        <v>63</v>
      </c>
      <c r="B10" s="49" t="s">
        <v>17</v>
      </c>
      <c r="C10" s="49" t="s">
        <v>64</v>
      </c>
      <c r="D10" s="49" t="s">
        <v>44</v>
      </c>
      <c r="E10" s="110">
        <v>1.8</v>
      </c>
      <c r="F10" s="49" t="s">
        <v>190</v>
      </c>
      <c r="G10" s="49"/>
      <c r="H10" s="49"/>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row>
    <row r="11" spans="1:45" s="10" customFormat="1" ht="20.100000000000001" customHeight="1">
      <c r="A11" s="83" t="s">
        <v>63</v>
      </c>
      <c r="B11" s="83" t="s">
        <v>102</v>
      </c>
      <c r="C11" s="90" t="s">
        <v>64</v>
      </c>
      <c r="D11" s="90" t="s">
        <v>66</v>
      </c>
      <c r="E11" s="91">
        <v>1.5</v>
      </c>
      <c r="F11" s="111" t="s">
        <v>191</v>
      </c>
      <c r="G11" s="83"/>
      <c r="H11" s="83"/>
    </row>
    <row r="12" spans="1:45" s="10" customFormat="1" ht="20.100000000000001" customHeight="1">
      <c r="A12" s="111" t="s">
        <v>63</v>
      </c>
      <c r="B12" s="111" t="s">
        <v>102</v>
      </c>
      <c r="C12" s="111" t="s">
        <v>64</v>
      </c>
      <c r="D12" s="111" t="s">
        <v>66</v>
      </c>
      <c r="E12" s="112">
        <v>1.8</v>
      </c>
      <c r="F12" s="111" t="s">
        <v>192</v>
      </c>
      <c r="G12" s="49"/>
      <c r="H12" s="49"/>
    </row>
    <row r="13" spans="1:45" s="9" customFormat="1" ht="19.5" customHeight="1">
      <c r="A13" s="49" t="s">
        <v>16</v>
      </c>
      <c r="B13" s="49" t="s">
        <v>15</v>
      </c>
      <c r="C13" s="49" t="s">
        <v>64</v>
      </c>
      <c r="D13" s="49" t="s">
        <v>44</v>
      </c>
      <c r="E13" s="110">
        <v>1.6</v>
      </c>
      <c r="F13" s="49" t="s">
        <v>54</v>
      </c>
      <c r="G13" s="49"/>
      <c r="H13" s="49"/>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row>
    <row r="14" spans="1:45" s="9" customFormat="1" ht="19.5" customHeight="1">
      <c r="A14" s="49" t="s">
        <v>16</v>
      </c>
      <c r="B14" s="49" t="s">
        <v>15</v>
      </c>
      <c r="C14" s="49" t="s">
        <v>64</v>
      </c>
      <c r="D14" s="49" t="s">
        <v>44</v>
      </c>
      <c r="E14" s="110">
        <v>1.8</v>
      </c>
      <c r="F14" s="49" t="s">
        <v>55</v>
      </c>
      <c r="G14" s="49"/>
      <c r="H14" s="49"/>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row>
    <row r="15" spans="1:45" s="9" customFormat="1" ht="19.5" customHeight="1">
      <c r="A15" s="70" t="s">
        <v>200</v>
      </c>
      <c r="B15" s="49" t="s">
        <v>47</v>
      </c>
      <c r="C15" s="49" t="s">
        <v>64</v>
      </c>
      <c r="D15" s="49" t="s">
        <v>44</v>
      </c>
      <c r="E15" s="110">
        <v>1.5</v>
      </c>
      <c r="F15" s="49" t="s">
        <v>201</v>
      </c>
      <c r="G15" s="49"/>
      <c r="H15" s="49"/>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row>
    <row r="16" spans="1:45" s="9" customFormat="1" ht="19.5" customHeight="1">
      <c r="A16" s="70" t="s">
        <v>200</v>
      </c>
      <c r="B16" s="49" t="s">
        <v>45</v>
      </c>
      <c r="C16" s="49" t="s">
        <v>64</v>
      </c>
      <c r="D16" s="49" t="s">
        <v>44</v>
      </c>
      <c r="E16" s="110">
        <v>1.5</v>
      </c>
      <c r="F16" s="49" t="s">
        <v>202</v>
      </c>
      <c r="G16" s="49"/>
      <c r="H16" s="49"/>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row>
    <row r="17" spans="1:45" s="9" customFormat="1" ht="19.5" customHeight="1">
      <c r="A17" s="70" t="s">
        <v>200</v>
      </c>
      <c r="B17" s="49" t="s">
        <v>77</v>
      </c>
      <c r="C17" s="49" t="s">
        <v>64</v>
      </c>
      <c r="D17" s="49" t="s">
        <v>44</v>
      </c>
      <c r="E17" s="110">
        <v>1.5</v>
      </c>
      <c r="F17" s="49" t="s">
        <v>203</v>
      </c>
      <c r="G17" s="49"/>
      <c r="H17" s="49"/>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row>
    <row r="18" spans="1:45" s="9" customFormat="1" ht="19.5" customHeight="1">
      <c r="A18" s="70" t="s">
        <v>200</v>
      </c>
      <c r="B18" s="49" t="s">
        <v>21</v>
      </c>
      <c r="C18" s="49" t="s">
        <v>64</v>
      </c>
      <c r="D18" s="49" t="s">
        <v>44</v>
      </c>
      <c r="E18" s="110">
        <v>1.6</v>
      </c>
      <c r="F18" s="49" t="s">
        <v>204</v>
      </c>
      <c r="G18" s="49"/>
      <c r="H18" s="49"/>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row>
    <row r="19" spans="1:45" s="9" customFormat="1" ht="19.5" customHeight="1">
      <c r="A19" s="70" t="s">
        <v>200</v>
      </c>
      <c r="B19" s="49" t="s">
        <v>45</v>
      </c>
      <c r="C19" s="49" t="s">
        <v>64</v>
      </c>
      <c r="D19" s="49" t="s">
        <v>44</v>
      </c>
      <c r="E19" s="110">
        <v>1.8</v>
      </c>
      <c r="F19" s="49" t="s">
        <v>205</v>
      </c>
      <c r="G19" s="49"/>
      <c r="H19" s="49"/>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row>
    <row r="20" spans="1:45" s="9" customFormat="1" ht="19.5" customHeight="1">
      <c r="A20" s="70" t="s">
        <v>200</v>
      </c>
      <c r="B20" s="49" t="s">
        <v>77</v>
      </c>
      <c r="C20" s="49" t="s">
        <v>64</v>
      </c>
      <c r="D20" s="49" t="s">
        <v>44</v>
      </c>
      <c r="E20" s="110">
        <v>1.8</v>
      </c>
      <c r="F20" s="49" t="s">
        <v>206</v>
      </c>
      <c r="G20" s="49"/>
      <c r="H20" s="4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row>
    <row r="21" spans="1:45" s="9" customFormat="1" ht="19.5" customHeight="1">
      <c r="A21" s="70" t="s">
        <v>200</v>
      </c>
      <c r="B21" s="49" t="s">
        <v>47</v>
      </c>
      <c r="C21" s="49" t="s">
        <v>64</v>
      </c>
      <c r="D21" s="49" t="s">
        <v>44</v>
      </c>
      <c r="E21" s="110">
        <v>1.8</v>
      </c>
      <c r="F21" s="49" t="s">
        <v>207</v>
      </c>
      <c r="G21" s="49"/>
      <c r="H21" s="49"/>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row>
    <row r="22" spans="1:45" s="9" customFormat="1" ht="19.5" customHeight="1">
      <c r="A22" s="70" t="s">
        <v>200</v>
      </c>
      <c r="B22" s="49" t="s">
        <v>48</v>
      </c>
      <c r="C22" s="49" t="s">
        <v>65</v>
      </c>
      <c r="D22" s="49" t="s">
        <v>44</v>
      </c>
      <c r="E22" s="110">
        <v>1.8</v>
      </c>
      <c r="F22" s="49" t="s">
        <v>208</v>
      </c>
      <c r="G22" s="49"/>
      <c r="H22" s="49"/>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row>
    <row r="23" spans="1:45" s="9" customFormat="1" ht="19.5" customHeight="1">
      <c r="A23" s="70" t="s">
        <v>200</v>
      </c>
      <c r="B23" s="49" t="s">
        <v>23</v>
      </c>
      <c r="C23" s="49" t="s">
        <v>65</v>
      </c>
      <c r="D23" s="49" t="s">
        <v>44</v>
      </c>
      <c r="E23" s="110">
        <v>1.9</v>
      </c>
      <c r="F23" s="49" t="s">
        <v>209</v>
      </c>
      <c r="G23" s="49"/>
      <c r="H23" s="49"/>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row>
    <row r="24" spans="1:45" s="9" customFormat="1" ht="19.5" customHeight="1">
      <c r="A24" s="49" t="s">
        <v>20</v>
      </c>
      <c r="B24" s="49" t="s">
        <v>19</v>
      </c>
      <c r="C24" s="49" t="s">
        <v>64</v>
      </c>
      <c r="D24" s="49" t="s">
        <v>66</v>
      </c>
      <c r="E24" s="110">
        <v>1.5</v>
      </c>
      <c r="F24" s="49" t="s">
        <v>72</v>
      </c>
      <c r="G24" s="49"/>
      <c r="H24" s="49"/>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row>
    <row r="25" spans="1:45" s="9" customFormat="1" ht="19.5" customHeight="1">
      <c r="A25" s="49" t="s">
        <v>20</v>
      </c>
      <c r="B25" s="49" t="s">
        <v>19</v>
      </c>
      <c r="C25" s="49" t="s">
        <v>64</v>
      </c>
      <c r="D25" s="49" t="s">
        <v>66</v>
      </c>
      <c r="E25" s="110">
        <v>1.8</v>
      </c>
      <c r="F25" s="49" t="s">
        <v>56</v>
      </c>
      <c r="G25" s="49"/>
      <c r="H25" s="49"/>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row>
    <row r="26" spans="1:45" s="10" customFormat="1" ht="20.100000000000001" customHeight="1">
      <c r="A26" s="111" t="s">
        <v>99</v>
      </c>
      <c r="B26" s="111" t="s">
        <v>100</v>
      </c>
      <c r="C26" s="111" t="s">
        <v>64</v>
      </c>
      <c r="D26" s="111" t="s">
        <v>44</v>
      </c>
      <c r="E26" s="110">
        <v>1.5</v>
      </c>
      <c r="F26" s="111" t="s">
        <v>101</v>
      </c>
      <c r="G26" s="49"/>
      <c r="H26" s="49"/>
    </row>
    <row r="27" spans="1:45" ht="20.100000000000001" customHeight="1">
      <c r="A27" s="34" t="s">
        <v>99</v>
      </c>
      <c r="B27" s="34" t="s">
        <v>100</v>
      </c>
      <c r="C27" s="93" t="s">
        <v>64</v>
      </c>
      <c r="D27" s="93" t="s">
        <v>44</v>
      </c>
      <c r="E27" s="94">
        <v>1.8</v>
      </c>
      <c r="F27" s="113" t="s">
        <v>231</v>
      </c>
      <c r="G27" s="34"/>
      <c r="H27" s="34"/>
    </row>
    <row r="28" spans="1:45" ht="20.100000000000001" customHeight="1">
      <c r="A28" s="34" t="s">
        <v>99</v>
      </c>
      <c r="B28" s="34" t="s">
        <v>227</v>
      </c>
      <c r="C28" s="93" t="s">
        <v>64</v>
      </c>
      <c r="D28" s="93" t="s">
        <v>44</v>
      </c>
      <c r="E28" s="94">
        <v>1.5</v>
      </c>
      <c r="F28" s="113" t="s">
        <v>243</v>
      </c>
      <c r="G28" s="34"/>
      <c r="H28" s="34"/>
    </row>
    <row r="29" spans="1:45" ht="20.100000000000001" customHeight="1">
      <c r="A29" s="34" t="s">
        <v>99</v>
      </c>
      <c r="B29" s="34" t="s">
        <v>227</v>
      </c>
      <c r="C29" s="93" t="s">
        <v>64</v>
      </c>
      <c r="D29" s="93" t="s">
        <v>44</v>
      </c>
      <c r="E29" s="94">
        <v>1.8</v>
      </c>
      <c r="F29" s="113" t="s">
        <v>244</v>
      </c>
      <c r="G29" s="34"/>
      <c r="H29" s="34"/>
    </row>
    <row r="30" spans="1:45" ht="20.100000000000001" customHeight="1">
      <c r="A30" s="34" t="s">
        <v>5</v>
      </c>
      <c r="B30" s="34" t="s">
        <v>227</v>
      </c>
      <c r="C30" s="93" t="s">
        <v>64</v>
      </c>
      <c r="D30" s="93" t="s">
        <v>66</v>
      </c>
      <c r="E30" s="94">
        <v>1.5</v>
      </c>
      <c r="F30" s="111" t="s">
        <v>218</v>
      </c>
      <c r="G30" s="34"/>
      <c r="H30" s="34"/>
    </row>
    <row r="31" spans="1:45" ht="20.100000000000001" customHeight="1">
      <c r="A31" s="34" t="s">
        <v>5</v>
      </c>
      <c r="B31" s="34" t="s">
        <v>227</v>
      </c>
      <c r="C31" s="93" t="s">
        <v>64</v>
      </c>
      <c r="D31" s="93" t="s">
        <v>66</v>
      </c>
      <c r="E31" s="94">
        <v>1.8</v>
      </c>
      <c r="F31" s="111" t="s">
        <v>219</v>
      </c>
      <c r="G31" s="34"/>
      <c r="H31" s="34"/>
    </row>
    <row r="32" spans="1:45" s="9" customFormat="1" ht="19.5" customHeight="1">
      <c r="A32" s="49" t="s">
        <v>7</v>
      </c>
      <c r="B32" s="49" t="s">
        <v>10</v>
      </c>
      <c r="C32" s="49" t="s">
        <v>65</v>
      </c>
      <c r="D32" s="49" t="s">
        <v>66</v>
      </c>
      <c r="E32" s="110">
        <v>1.6</v>
      </c>
      <c r="F32" s="49" t="s">
        <v>57</v>
      </c>
      <c r="G32" s="49"/>
      <c r="H32" s="49"/>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row>
    <row r="33" spans="1:45" s="9" customFormat="1" ht="19.5" customHeight="1">
      <c r="A33" s="49" t="s">
        <v>7</v>
      </c>
      <c r="B33" s="49" t="s">
        <v>10</v>
      </c>
      <c r="C33" s="49" t="s">
        <v>65</v>
      </c>
      <c r="D33" s="49" t="s">
        <v>66</v>
      </c>
      <c r="E33" s="110">
        <v>2.6</v>
      </c>
      <c r="F33" s="49" t="s">
        <v>58</v>
      </c>
      <c r="G33" s="49"/>
      <c r="H33" s="49"/>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row>
    <row r="34" spans="1:45" s="9" customFormat="1" ht="18.75" customHeight="1">
      <c r="A34" s="49" t="s">
        <v>6</v>
      </c>
      <c r="B34" s="49" t="s">
        <v>70</v>
      </c>
      <c r="C34" s="49" t="s">
        <v>64</v>
      </c>
      <c r="D34" s="49" t="s">
        <v>44</v>
      </c>
      <c r="E34" s="110">
        <v>1.4</v>
      </c>
      <c r="F34" s="49" t="s">
        <v>71</v>
      </c>
      <c r="G34" s="49"/>
      <c r="H34" s="49"/>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row>
    <row r="35" spans="1:45" s="9" customFormat="1" ht="19.5" customHeight="1">
      <c r="A35" s="49" t="s">
        <v>6</v>
      </c>
      <c r="B35" s="49" t="s">
        <v>30</v>
      </c>
      <c r="C35" s="49" t="s">
        <v>64</v>
      </c>
      <c r="D35" s="49" t="s">
        <v>69</v>
      </c>
      <c r="E35" s="110">
        <v>1.4</v>
      </c>
      <c r="F35" s="49" t="s">
        <v>59</v>
      </c>
      <c r="G35" s="49"/>
      <c r="H35" s="49"/>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row>
    <row r="36" spans="1:45" s="10" customFormat="1" ht="20.100000000000001" customHeight="1">
      <c r="A36" s="5"/>
      <c r="B36" s="5"/>
      <c r="C36" s="6"/>
      <c r="D36" s="6"/>
      <c r="E36" s="7"/>
      <c r="F36" s="7"/>
      <c r="G36" s="5"/>
      <c r="H36" s="5"/>
    </row>
    <row r="37" spans="1:45" s="10" customFormat="1" ht="20.100000000000001" customHeight="1">
      <c r="A37" s="5"/>
      <c r="B37" s="5"/>
      <c r="C37" s="6"/>
      <c r="D37" s="6"/>
      <c r="E37" s="7"/>
      <c r="F37" s="7"/>
      <c r="G37" s="5"/>
      <c r="H37" s="5"/>
    </row>
    <row r="38" spans="1:45" s="10" customFormat="1" ht="20.100000000000001" customHeight="1">
      <c r="A38" s="5"/>
      <c r="B38" s="5"/>
      <c r="C38" s="6"/>
      <c r="D38" s="6"/>
      <c r="E38" s="7"/>
      <c r="F38" s="7"/>
      <c r="G38" s="5"/>
      <c r="H38" s="5"/>
    </row>
    <row r="39" spans="1:45" s="10" customFormat="1" ht="20.100000000000001" customHeight="1">
      <c r="A39" s="5"/>
      <c r="B39" s="5"/>
      <c r="C39" s="6"/>
      <c r="D39" s="6"/>
      <c r="E39" s="7"/>
      <c r="F39" s="7"/>
      <c r="G39" s="5"/>
      <c r="H39" s="5"/>
    </row>
    <row r="40" spans="1:45" s="10" customFormat="1" ht="20.100000000000001" customHeight="1">
      <c r="A40" s="5"/>
      <c r="B40" s="5"/>
      <c r="C40" s="6"/>
      <c r="D40" s="6"/>
      <c r="E40" s="7"/>
      <c r="F40" s="7"/>
      <c r="G40" s="5"/>
      <c r="H40" s="5"/>
    </row>
    <row r="41" spans="1:45" s="10" customFormat="1" ht="20.100000000000001" customHeight="1">
      <c r="A41" s="5"/>
      <c r="B41" s="5"/>
      <c r="C41" s="6"/>
      <c r="D41" s="6"/>
      <c r="E41" s="7"/>
      <c r="F41" s="7"/>
      <c r="G41" s="5"/>
      <c r="H41" s="5"/>
    </row>
    <row r="42" spans="1:45" s="10" customFormat="1" ht="20.100000000000001" customHeight="1">
      <c r="A42" s="5"/>
      <c r="B42" s="5"/>
      <c r="C42" s="6"/>
      <c r="D42" s="6"/>
      <c r="E42" s="7"/>
      <c r="F42" s="7"/>
      <c r="G42" s="5"/>
      <c r="H42" s="5"/>
    </row>
    <row r="43" spans="1:45" s="10" customFormat="1" ht="20.100000000000001" customHeight="1">
      <c r="A43" s="5"/>
      <c r="B43" s="5"/>
      <c r="C43" s="6"/>
      <c r="D43" s="6"/>
      <c r="E43" s="7"/>
      <c r="F43" s="7"/>
      <c r="G43" s="5"/>
      <c r="H43" s="5"/>
    </row>
    <row r="44" spans="1:45" s="10" customFormat="1" ht="20.100000000000001" customHeight="1">
      <c r="A44" s="5"/>
      <c r="B44" s="5"/>
      <c r="C44" s="6"/>
      <c r="D44" s="6"/>
      <c r="E44" s="7"/>
      <c r="F44" s="7"/>
      <c r="G44" s="5"/>
      <c r="H44" s="5"/>
    </row>
    <row r="45" spans="1:45" s="10" customFormat="1" ht="20.100000000000001" customHeight="1">
      <c r="A45" s="5"/>
      <c r="B45" s="5"/>
      <c r="C45" s="6"/>
      <c r="D45" s="6"/>
      <c r="E45" s="7"/>
      <c r="F45" s="7"/>
      <c r="G45" s="5"/>
      <c r="H45" s="5"/>
    </row>
    <row r="46" spans="1:45" s="10" customFormat="1" ht="20.100000000000001" customHeight="1">
      <c r="A46" s="5"/>
      <c r="B46" s="5"/>
      <c r="C46" s="6"/>
      <c r="D46" s="6"/>
      <c r="E46" s="7"/>
      <c r="F46" s="7"/>
      <c r="G46" s="5"/>
      <c r="H46" s="5"/>
    </row>
    <row r="47" spans="1:45" s="10" customFormat="1" ht="20.100000000000001" customHeight="1">
      <c r="A47" s="5"/>
      <c r="B47" s="5"/>
      <c r="C47" s="6"/>
      <c r="D47" s="6"/>
      <c r="E47" s="7"/>
      <c r="F47" s="7"/>
      <c r="G47" s="5"/>
      <c r="H47" s="5"/>
    </row>
    <row r="48" spans="1:45" s="10" customFormat="1" ht="20.100000000000001" customHeight="1">
      <c r="A48" s="5"/>
      <c r="B48" s="5"/>
      <c r="C48" s="6"/>
      <c r="D48" s="6"/>
      <c r="E48" s="7"/>
      <c r="F48" s="7"/>
      <c r="G48" s="5"/>
      <c r="H48" s="5"/>
    </row>
    <row r="49" spans="1:8" s="10" customFormat="1" ht="20.100000000000001" customHeight="1">
      <c r="A49" s="5"/>
      <c r="B49" s="5"/>
      <c r="C49" s="6"/>
      <c r="D49" s="6"/>
      <c r="E49" s="7"/>
      <c r="F49" s="7"/>
      <c r="G49" s="5"/>
      <c r="H49" s="5"/>
    </row>
    <row r="50" spans="1:8" s="10" customFormat="1" ht="20.100000000000001" customHeight="1">
      <c r="A50" s="5"/>
      <c r="B50" s="5"/>
      <c r="C50" s="6"/>
      <c r="D50" s="6"/>
      <c r="E50" s="7"/>
      <c r="F50" s="7"/>
      <c r="G50" s="5"/>
      <c r="H50" s="5"/>
    </row>
    <row r="51" spans="1:8" s="10" customFormat="1" ht="20.100000000000001" customHeight="1">
      <c r="A51" s="5"/>
      <c r="B51" s="5"/>
      <c r="C51" s="6"/>
      <c r="D51" s="6"/>
      <c r="E51" s="7"/>
      <c r="F51" s="7"/>
      <c r="G51" s="5"/>
      <c r="H51" s="5"/>
    </row>
    <row r="52" spans="1:8" s="10" customFormat="1" ht="20.100000000000001" customHeight="1">
      <c r="A52" s="5"/>
      <c r="B52" s="5"/>
      <c r="C52" s="6"/>
      <c r="D52" s="6"/>
      <c r="E52" s="7"/>
      <c r="F52" s="7"/>
      <c r="G52" s="5"/>
      <c r="H52" s="5"/>
    </row>
    <row r="53" spans="1:8" s="10" customFormat="1" ht="20.100000000000001" customHeight="1">
      <c r="A53" s="5"/>
      <c r="B53" s="5"/>
      <c r="C53" s="6"/>
      <c r="D53" s="6"/>
      <c r="E53" s="7"/>
      <c r="F53" s="7"/>
      <c r="G53" s="5"/>
      <c r="H53" s="5"/>
    </row>
    <row r="54" spans="1:8" s="10" customFormat="1" ht="20.100000000000001" customHeight="1">
      <c r="A54" s="5"/>
      <c r="B54" s="5"/>
      <c r="C54" s="6"/>
      <c r="D54" s="6"/>
      <c r="E54" s="7"/>
      <c r="F54" s="7"/>
      <c r="G54" s="5"/>
      <c r="H54" s="5"/>
    </row>
    <row r="55" spans="1:8" s="10" customFormat="1" ht="20.100000000000001" customHeight="1">
      <c r="A55" s="5"/>
      <c r="B55" s="5"/>
      <c r="C55" s="6"/>
      <c r="D55" s="6"/>
      <c r="E55" s="7"/>
      <c r="F55" s="7"/>
      <c r="G55" s="5"/>
      <c r="H55" s="5"/>
    </row>
    <row r="56" spans="1:8" s="10" customFormat="1" ht="20.100000000000001" customHeight="1">
      <c r="A56" s="5"/>
      <c r="B56" s="5"/>
      <c r="C56" s="6"/>
      <c r="D56" s="6"/>
      <c r="E56" s="7"/>
      <c r="F56" s="7"/>
      <c r="G56" s="5"/>
      <c r="H56" s="5"/>
    </row>
    <row r="57" spans="1:8" s="10" customFormat="1" ht="20.100000000000001" customHeight="1">
      <c r="A57" s="5"/>
      <c r="B57" s="5"/>
      <c r="C57" s="6"/>
      <c r="D57" s="6"/>
      <c r="E57" s="7"/>
      <c r="F57" s="7"/>
      <c r="G57" s="5"/>
      <c r="H57" s="5"/>
    </row>
    <row r="58" spans="1:8" s="10" customFormat="1" ht="20.100000000000001" customHeight="1">
      <c r="A58" s="5"/>
      <c r="B58" s="5"/>
      <c r="C58" s="6"/>
      <c r="D58" s="6"/>
      <c r="E58" s="7"/>
      <c r="F58" s="7"/>
      <c r="G58" s="5"/>
      <c r="H58" s="5"/>
    </row>
    <row r="59" spans="1:8" s="10" customFormat="1" ht="20.100000000000001" customHeight="1">
      <c r="A59" s="5"/>
      <c r="B59" s="5"/>
      <c r="C59" s="6"/>
      <c r="D59" s="6"/>
      <c r="E59" s="7"/>
      <c r="F59" s="7"/>
      <c r="G59" s="5"/>
      <c r="H59" s="5"/>
    </row>
    <row r="60" spans="1:8" s="10" customFormat="1" ht="20.100000000000001" customHeight="1">
      <c r="A60" s="5"/>
      <c r="B60" s="5"/>
      <c r="C60" s="6"/>
      <c r="D60" s="6"/>
      <c r="E60" s="7"/>
      <c r="F60" s="7"/>
      <c r="G60" s="5"/>
      <c r="H60" s="5"/>
    </row>
    <row r="61" spans="1:8" s="10" customFormat="1" ht="20.100000000000001" customHeight="1">
      <c r="A61" s="5"/>
      <c r="B61" s="5"/>
      <c r="C61" s="6"/>
      <c r="D61" s="6"/>
      <c r="E61" s="7"/>
      <c r="F61" s="7"/>
      <c r="G61" s="5"/>
      <c r="H61" s="5"/>
    </row>
    <row r="62" spans="1:8" s="10" customFormat="1" ht="20.100000000000001" customHeight="1">
      <c r="A62" s="5"/>
      <c r="B62" s="5"/>
      <c r="C62" s="6"/>
      <c r="D62" s="6"/>
      <c r="E62" s="7"/>
      <c r="F62" s="7"/>
      <c r="G62" s="5"/>
      <c r="H62" s="5"/>
    </row>
    <row r="63" spans="1:8" s="10" customFormat="1" ht="20.100000000000001" customHeight="1">
      <c r="A63" s="5"/>
      <c r="B63" s="5"/>
      <c r="C63" s="6"/>
      <c r="D63" s="6"/>
      <c r="E63" s="7"/>
      <c r="F63" s="7"/>
      <c r="G63" s="5"/>
      <c r="H63" s="5"/>
    </row>
    <row r="64" spans="1:8" s="10" customFormat="1" ht="20.100000000000001" customHeight="1">
      <c r="A64" s="5"/>
      <c r="B64" s="5"/>
      <c r="C64" s="6"/>
      <c r="D64" s="6"/>
      <c r="E64" s="7"/>
      <c r="F64" s="7"/>
      <c r="G64" s="5"/>
      <c r="H64" s="5"/>
    </row>
    <row r="65" spans="1:8" s="10" customFormat="1" ht="20.100000000000001" customHeight="1">
      <c r="A65" s="5"/>
      <c r="B65" s="5"/>
      <c r="C65" s="6"/>
      <c r="D65" s="6"/>
      <c r="E65" s="7"/>
      <c r="F65" s="7"/>
      <c r="G65" s="5"/>
      <c r="H65" s="5"/>
    </row>
    <row r="66" spans="1:8" s="10" customFormat="1" ht="20.100000000000001" customHeight="1">
      <c r="A66" s="5"/>
      <c r="B66" s="5"/>
      <c r="C66" s="6"/>
      <c r="D66" s="6"/>
      <c r="E66" s="7"/>
      <c r="F66" s="7"/>
      <c r="G66" s="5"/>
      <c r="H66" s="5"/>
    </row>
    <row r="67" spans="1:8" s="10" customFormat="1" ht="20.100000000000001" customHeight="1">
      <c r="A67" s="5"/>
      <c r="B67" s="5"/>
      <c r="C67" s="6"/>
      <c r="D67" s="6"/>
      <c r="E67" s="7"/>
      <c r="F67" s="7"/>
      <c r="G67" s="5"/>
      <c r="H67" s="5"/>
    </row>
    <row r="68" spans="1:8" s="10" customFormat="1" ht="20.100000000000001" customHeight="1">
      <c r="A68" s="5"/>
      <c r="B68" s="5"/>
      <c r="C68" s="6"/>
      <c r="D68" s="6"/>
      <c r="E68" s="7"/>
      <c r="F68" s="7"/>
      <c r="G68" s="5"/>
      <c r="H68" s="5"/>
    </row>
    <row r="69" spans="1:8" s="10" customFormat="1" ht="20.100000000000001" customHeight="1">
      <c r="A69" s="5"/>
      <c r="B69" s="5"/>
      <c r="C69" s="6"/>
      <c r="D69" s="6"/>
      <c r="E69" s="7"/>
      <c r="F69" s="7"/>
      <c r="G69" s="5"/>
      <c r="H69" s="5"/>
    </row>
    <row r="70" spans="1:8" s="10" customFormat="1" ht="20.100000000000001" customHeight="1">
      <c r="A70" s="5"/>
      <c r="B70" s="5"/>
      <c r="C70" s="6"/>
      <c r="D70" s="6"/>
      <c r="E70" s="7"/>
      <c r="F70" s="7"/>
      <c r="G70" s="5"/>
      <c r="H70" s="5"/>
    </row>
    <row r="71" spans="1:8" s="10" customFormat="1" ht="20.100000000000001" customHeight="1">
      <c r="A71" s="5"/>
      <c r="B71" s="5"/>
      <c r="C71" s="6"/>
      <c r="D71" s="6"/>
      <c r="E71" s="7"/>
      <c r="F71" s="7"/>
      <c r="G71" s="5"/>
      <c r="H71" s="5"/>
    </row>
    <row r="72" spans="1:8" s="10" customFormat="1" ht="20.100000000000001" customHeight="1">
      <c r="A72" s="5"/>
      <c r="B72" s="5"/>
      <c r="C72" s="6"/>
      <c r="D72" s="6"/>
      <c r="E72" s="7"/>
      <c r="F72" s="7"/>
      <c r="G72" s="5"/>
      <c r="H72" s="5"/>
    </row>
    <row r="73" spans="1:8" s="10" customFormat="1" ht="20.100000000000001" customHeight="1">
      <c r="A73" s="5"/>
      <c r="B73" s="5"/>
      <c r="C73" s="6"/>
      <c r="D73" s="6"/>
      <c r="E73" s="7"/>
      <c r="F73" s="7"/>
      <c r="G73" s="5"/>
      <c r="H73" s="5"/>
    </row>
    <row r="74" spans="1:8" s="10" customFormat="1" ht="20.100000000000001" customHeight="1">
      <c r="A74" s="5"/>
      <c r="B74" s="5"/>
      <c r="C74" s="6"/>
      <c r="D74" s="6"/>
      <c r="E74" s="7"/>
      <c r="F74" s="7"/>
      <c r="G74" s="5"/>
      <c r="H74" s="5"/>
    </row>
    <row r="75" spans="1:8" s="10" customFormat="1" ht="20.100000000000001" customHeight="1">
      <c r="A75" s="5"/>
      <c r="B75" s="5"/>
      <c r="C75" s="6"/>
      <c r="D75" s="6"/>
      <c r="E75" s="7"/>
      <c r="F75" s="7"/>
      <c r="G75" s="5"/>
      <c r="H75" s="5"/>
    </row>
    <row r="76" spans="1:8" s="10" customFormat="1" ht="20.100000000000001" customHeight="1">
      <c r="A76" s="5"/>
      <c r="B76" s="5"/>
      <c r="C76" s="6"/>
      <c r="D76" s="6"/>
      <c r="E76" s="7"/>
      <c r="F76" s="7"/>
      <c r="G76" s="5"/>
      <c r="H76" s="5"/>
    </row>
    <row r="77" spans="1:8" s="10" customFormat="1" ht="20.100000000000001" customHeight="1">
      <c r="A77" s="5"/>
      <c r="B77" s="5"/>
      <c r="C77" s="6"/>
      <c r="D77" s="6"/>
      <c r="E77" s="7"/>
      <c r="F77" s="7"/>
      <c r="G77" s="5"/>
      <c r="H77" s="5"/>
    </row>
    <row r="78" spans="1:8" s="10" customFormat="1" ht="20.100000000000001" customHeight="1">
      <c r="A78" s="5"/>
      <c r="B78" s="5"/>
      <c r="C78" s="6"/>
      <c r="D78" s="6"/>
      <c r="E78" s="7"/>
      <c r="F78" s="7"/>
      <c r="G78" s="5"/>
      <c r="H78" s="5"/>
    </row>
    <row r="79" spans="1:8" s="10" customFormat="1" ht="20.100000000000001" customHeight="1">
      <c r="A79" s="5"/>
      <c r="B79" s="5"/>
      <c r="C79" s="6"/>
      <c r="D79" s="6"/>
      <c r="E79" s="7"/>
      <c r="F79" s="7"/>
      <c r="G79" s="5"/>
      <c r="H79" s="5"/>
    </row>
    <row r="80" spans="1:8" s="10" customFormat="1" ht="20.100000000000001" customHeight="1">
      <c r="A80" s="5"/>
      <c r="B80" s="5"/>
      <c r="C80" s="6"/>
      <c r="D80" s="6"/>
      <c r="E80" s="7"/>
      <c r="F80" s="7"/>
      <c r="G80" s="5"/>
      <c r="H80" s="5"/>
    </row>
    <row r="81" spans="1:8" s="10" customFormat="1" ht="20.100000000000001" customHeight="1">
      <c r="A81" s="5"/>
      <c r="B81" s="5"/>
      <c r="C81" s="6"/>
      <c r="D81" s="6"/>
      <c r="E81" s="7"/>
      <c r="F81" s="7"/>
      <c r="G81" s="5"/>
      <c r="H81" s="5"/>
    </row>
    <row r="82" spans="1:8" s="10" customFormat="1" ht="20.100000000000001" customHeight="1">
      <c r="A82" s="5"/>
      <c r="B82" s="5"/>
      <c r="C82" s="6"/>
      <c r="D82" s="6"/>
      <c r="E82" s="7"/>
      <c r="F82" s="7"/>
      <c r="G82" s="5"/>
      <c r="H82" s="5"/>
    </row>
    <row r="83" spans="1:8" s="10" customFormat="1" ht="20.100000000000001" customHeight="1">
      <c r="A83" s="5"/>
      <c r="B83" s="5"/>
      <c r="C83" s="6"/>
      <c r="D83" s="6"/>
      <c r="E83" s="7"/>
      <c r="F83" s="7"/>
      <c r="G83" s="5"/>
      <c r="H83" s="5"/>
    </row>
    <row r="84" spans="1:8" s="10" customFormat="1" ht="20.100000000000001" customHeight="1">
      <c r="A84" s="5"/>
      <c r="B84" s="5"/>
      <c r="C84" s="6"/>
      <c r="D84" s="6"/>
      <c r="E84" s="7"/>
      <c r="F84" s="7"/>
      <c r="G84" s="5"/>
      <c r="H84" s="5"/>
    </row>
    <row r="85" spans="1:8" s="10" customFormat="1" ht="20.100000000000001" customHeight="1">
      <c r="A85" s="5"/>
      <c r="B85" s="5"/>
      <c r="C85" s="6"/>
      <c r="D85" s="6"/>
      <c r="E85" s="7"/>
      <c r="F85" s="7"/>
      <c r="G85" s="5"/>
      <c r="H85" s="5"/>
    </row>
    <row r="86" spans="1:8" s="10" customFormat="1" ht="20.100000000000001" customHeight="1">
      <c r="A86" s="5"/>
      <c r="B86" s="5"/>
      <c r="C86" s="6"/>
      <c r="D86" s="6"/>
      <c r="E86" s="7"/>
      <c r="F86" s="7"/>
      <c r="G86" s="5"/>
      <c r="H86" s="5"/>
    </row>
    <row r="87" spans="1:8" s="10" customFormat="1" ht="20.100000000000001" customHeight="1">
      <c r="A87" s="5"/>
      <c r="B87" s="5"/>
      <c r="C87" s="6"/>
      <c r="D87" s="6"/>
      <c r="E87" s="7"/>
      <c r="F87" s="7"/>
      <c r="G87" s="5"/>
      <c r="H87" s="5"/>
    </row>
    <row r="88" spans="1:8" s="10" customFormat="1" ht="20.100000000000001" customHeight="1">
      <c r="A88" s="5"/>
      <c r="B88" s="5"/>
      <c r="C88" s="6"/>
      <c r="D88" s="6"/>
      <c r="E88" s="7"/>
      <c r="F88" s="7"/>
      <c r="G88" s="5"/>
      <c r="H88" s="5"/>
    </row>
    <row r="89" spans="1:8" s="10" customFormat="1" ht="20.100000000000001" customHeight="1">
      <c r="A89" s="5"/>
      <c r="B89" s="5"/>
      <c r="C89" s="6"/>
      <c r="D89" s="6"/>
      <c r="E89" s="7"/>
      <c r="F89" s="7"/>
      <c r="G89" s="5"/>
      <c r="H89" s="5"/>
    </row>
    <row r="90" spans="1:8" s="10" customFormat="1" ht="20.100000000000001" customHeight="1">
      <c r="A90" s="5"/>
      <c r="B90" s="5"/>
      <c r="C90" s="6"/>
      <c r="D90" s="6"/>
      <c r="E90" s="7"/>
      <c r="F90" s="7"/>
      <c r="G90" s="5"/>
      <c r="H90" s="5"/>
    </row>
    <row r="91" spans="1:8" s="10" customFormat="1" ht="20.100000000000001" customHeight="1">
      <c r="A91" s="5"/>
      <c r="B91" s="5"/>
      <c r="C91" s="6"/>
      <c r="D91" s="6"/>
      <c r="E91" s="7"/>
      <c r="F91" s="7"/>
      <c r="G91" s="5"/>
      <c r="H91" s="5"/>
    </row>
    <row r="92" spans="1:8" s="10" customFormat="1" ht="20.100000000000001" customHeight="1">
      <c r="A92" s="5"/>
      <c r="B92" s="5"/>
      <c r="C92" s="6"/>
      <c r="D92" s="6"/>
      <c r="E92" s="7"/>
      <c r="F92" s="7"/>
      <c r="G92" s="5"/>
      <c r="H92" s="5"/>
    </row>
    <row r="93" spans="1:8" s="10" customFormat="1" ht="20.100000000000001" customHeight="1">
      <c r="A93" s="5"/>
      <c r="B93" s="5"/>
      <c r="C93" s="6"/>
      <c r="D93" s="6"/>
      <c r="E93" s="7"/>
      <c r="F93" s="7"/>
      <c r="G93" s="5"/>
      <c r="H93" s="5"/>
    </row>
    <row r="94" spans="1:8" s="10" customFormat="1" ht="20.100000000000001" customHeight="1">
      <c r="A94" s="5"/>
      <c r="B94" s="5"/>
      <c r="C94" s="6"/>
      <c r="D94" s="6"/>
      <c r="E94" s="7"/>
      <c r="F94" s="7"/>
      <c r="G94" s="5"/>
      <c r="H94" s="5"/>
    </row>
    <row r="95" spans="1:8" s="10" customFormat="1" ht="20.100000000000001" customHeight="1">
      <c r="A95" s="5"/>
      <c r="B95" s="5"/>
      <c r="C95" s="6"/>
      <c r="D95" s="6"/>
      <c r="E95" s="7"/>
      <c r="F95" s="7"/>
      <c r="G95" s="5"/>
      <c r="H95" s="5"/>
    </row>
    <row r="96" spans="1:8" s="10" customFormat="1" ht="20.100000000000001" customHeight="1">
      <c r="A96" s="5"/>
      <c r="B96" s="5"/>
      <c r="C96" s="6"/>
      <c r="D96" s="6"/>
      <c r="E96" s="7"/>
      <c r="F96" s="7"/>
      <c r="G96" s="5"/>
      <c r="H96" s="5"/>
    </row>
    <row r="97" spans="1:8" s="10" customFormat="1" ht="20.100000000000001" customHeight="1">
      <c r="A97" s="5"/>
      <c r="B97" s="5"/>
      <c r="C97" s="6"/>
      <c r="D97" s="6"/>
      <c r="E97" s="7"/>
      <c r="F97" s="7"/>
      <c r="G97" s="5"/>
      <c r="H97" s="5"/>
    </row>
    <row r="98" spans="1:8" s="10" customFormat="1" ht="20.100000000000001" customHeight="1">
      <c r="A98" s="5"/>
      <c r="B98" s="5"/>
      <c r="C98" s="6"/>
      <c r="D98" s="6"/>
      <c r="E98" s="7"/>
      <c r="F98" s="7"/>
      <c r="G98" s="5"/>
      <c r="H98" s="5"/>
    </row>
  </sheetData>
  <mergeCells count="1">
    <mergeCell ref="A1:H2"/>
  </mergeCells>
  <phoneticPr fontId="2" type="noConversion"/>
  <printOptions horizontalCentered="1" gridLines="1"/>
  <pageMargins left="0.39370078740157483" right="0.39370078740157483" top="0.78740157480314965" bottom="0.78740157480314965" header="0.51181102362204722" footer="0.51181102362204722"/>
  <pageSetup paperSize="9" scale="52" fitToHeight="12" orientation="portrait" r:id="rId1"/>
  <headerFooter alignWithMargins="0">
    <oddHeader>&amp;C&amp;G</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03"/>
  <sheetViews>
    <sheetView zoomScale="90" zoomScaleNormal="90" zoomScalePageLayoutView="70" workbookViewId="0">
      <selection activeCell="AB24" sqref="AB24:AB25"/>
    </sheetView>
  </sheetViews>
  <sheetFormatPr defaultRowHeight="20.100000000000001" customHeight="1"/>
  <cols>
    <col min="1" max="1" width="28.7109375" style="2" bestFit="1" customWidth="1"/>
    <col min="2" max="2" width="20.7109375" style="2" bestFit="1" customWidth="1"/>
    <col min="3" max="3" width="14.28515625" style="3" bestFit="1" customWidth="1"/>
    <col min="4" max="4" width="17.28515625" style="3" bestFit="1" customWidth="1"/>
    <col min="5" max="5" width="11.5703125" style="4" bestFit="1" customWidth="1"/>
    <col min="6" max="6" width="45.7109375" style="4" bestFit="1" customWidth="1"/>
    <col min="7" max="7" width="22.42578125" style="2" customWidth="1"/>
    <col min="8" max="44" width="9.140625" style="10"/>
  </cols>
  <sheetData>
    <row r="1" spans="1:44" ht="25.5" customHeight="1">
      <c r="A1" s="144" t="s">
        <v>76</v>
      </c>
      <c r="B1" s="144"/>
      <c r="C1" s="144"/>
      <c r="D1" s="144"/>
      <c r="E1" s="144"/>
      <c r="F1" s="144"/>
      <c r="G1" s="144"/>
    </row>
    <row r="2" spans="1:44" ht="15" customHeight="1">
      <c r="A2" s="144"/>
      <c r="B2" s="144"/>
      <c r="C2" s="144"/>
      <c r="D2" s="144"/>
      <c r="E2" s="144"/>
      <c r="F2" s="144"/>
      <c r="G2" s="144"/>
    </row>
    <row r="3" spans="1:44" s="1" customFormat="1" ht="51" customHeight="1">
      <c r="A3" s="114" t="s">
        <v>25</v>
      </c>
      <c r="B3" s="114" t="s">
        <v>41</v>
      </c>
      <c r="C3" s="114" t="s">
        <v>2</v>
      </c>
      <c r="D3" s="114" t="s">
        <v>42</v>
      </c>
      <c r="E3" s="114" t="s">
        <v>0</v>
      </c>
      <c r="F3" s="114" t="s">
        <v>43</v>
      </c>
      <c r="G3" s="115" t="s">
        <v>73</v>
      </c>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row>
    <row r="4" spans="1:44" ht="20.100000000000001" customHeight="1">
      <c r="A4" s="49" t="s">
        <v>3</v>
      </c>
      <c r="B4" s="49" t="s">
        <v>12</v>
      </c>
      <c r="C4" s="110" t="s">
        <v>64</v>
      </c>
      <c r="D4" s="117" t="s">
        <v>44</v>
      </c>
      <c r="E4" s="112">
        <v>1.8</v>
      </c>
      <c r="F4" s="112" t="s">
        <v>94</v>
      </c>
      <c r="G4" s="49" t="s">
        <v>80</v>
      </c>
    </row>
    <row r="5" spans="1:44" s="1" customFormat="1" ht="19.5" customHeight="1">
      <c r="A5" s="49" t="s">
        <v>3</v>
      </c>
      <c r="B5" s="49" t="s">
        <v>12</v>
      </c>
      <c r="C5" s="110" t="s">
        <v>65</v>
      </c>
      <c r="D5" s="117" t="s">
        <v>44</v>
      </c>
      <c r="E5" s="112">
        <v>2</v>
      </c>
      <c r="F5" s="110" t="s">
        <v>81</v>
      </c>
      <c r="G5" s="116" t="s">
        <v>80</v>
      </c>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row>
    <row r="6" spans="1:44" s="1" customFormat="1" ht="19.5" customHeight="1">
      <c r="A6" s="49" t="s">
        <v>3</v>
      </c>
      <c r="B6" s="49" t="s">
        <v>12</v>
      </c>
      <c r="C6" s="110" t="s">
        <v>65</v>
      </c>
      <c r="D6" s="117" t="s">
        <v>44</v>
      </c>
      <c r="E6" s="112">
        <v>2.2000000000000002</v>
      </c>
      <c r="F6" s="110" t="s">
        <v>82</v>
      </c>
      <c r="G6" s="116" t="s">
        <v>80</v>
      </c>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row>
    <row r="7" spans="1:44" s="1" customFormat="1" ht="19.5" customHeight="1">
      <c r="A7" s="49" t="s">
        <v>3</v>
      </c>
      <c r="B7" s="49" t="s">
        <v>12</v>
      </c>
      <c r="C7" s="110" t="s">
        <v>65</v>
      </c>
      <c r="D7" s="117" t="s">
        <v>44</v>
      </c>
      <c r="E7" s="112">
        <v>2.5</v>
      </c>
      <c r="F7" s="110" t="s">
        <v>83</v>
      </c>
      <c r="G7" s="116" t="s">
        <v>80</v>
      </c>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row>
    <row r="8" spans="1:44" s="1" customFormat="1" ht="19.5" customHeight="1">
      <c r="A8" s="49" t="s">
        <v>265</v>
      </c>
      <c r="B8" s="49" t="s">
        <v>34</v>
      </c>
      <c r="C8" s="110" t="s">
        <v>65</v>
      </c>
      <c r="D8" s="117" t="s">
        <v>66</v>
      </c>
      <c r="E8" s="112">
        <v>1.8</v>
      </c>
      <c r="F8" s="110" t="s">
        <v>266</v>
      </c>
      <c r="G8" s="116" t="s">
        <v>80</v>
      </c>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row>
    <row r="9" spans="1:44" s="1" customFormat="1" ht="19.5" customHeight="1">
      <c r="A9" s="49" t="s">
        <v>265</v>
      </c>
      <c r="B9" s="49" t="s">
        <v>34</v>
      </c>
      <c r="C9" s="110" t="s">
        <v>65</v>
      </c>
      <c r="D9" s="117" t="s">
        <v>66</v>
      </c>
      <c r="E9" s="112">
        <v>2.2000000000000002</v>
      </c>
      <c r="F9" s="110" t="s">
        <v>267</v>
      </c>
      <c r="G9" s="116" t="s">
        <v>80</v>
      </c>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row>
    <row r="10" spans="1:44" s="1" customFormat="1" ht="19.5" customHeight="1">
      <c r="A10" s="49" t="s">
        <v>265</v>
      </c>
      <c r="B10" s="49" t="s">
        <v>34</v>
      </c>
      <c r="C10" s="110" t="s">
        <v>65</v>
      </c>
      <c r="D10" s="117" t="s">
        <v>66</v>
      </c>
      <c r="E10" s="112">
        <v>2.4</v>
      </c>
      <c r="F10" s="110" t="s">
        <v>268</v>
      </c>
      <c r="G10" s="116" t="s">
        <v>80</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row>
    <row r="11" spans="1:44" s="1" customFormat="1" ht="19.5" customHeight="1">
      <c r="A11" s="49" t="s">
        <v>265</v>
      </c>
      <c r="B11" s="49" t="s">
        <v>34</v>
      </c>
      <c r="C11" s="110" t="s">
        <v>65</v>
      </c>
      <c r="D11" s="117" t="s">
        <v>66</v>
      </c>
      <c r="E11" s="112">
        <v>2.6</v>
      </c>
      <c r="F11" s="110" t="s">
        <v>269</v>
      </c>
      <c r="G11" s="116" t="s">
        <v>80</v>
      </c>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row>
    <row r="12" spans="1:44" s="1" customFormat="1" ht="19.5" customHeight="1">
      <c r="A12" s="49" t="s">
        <v>265</v>
      </c>
      <c r="B12" s="49" t="s">
        <v>34</v>
      </c>
      <c r="C12" s="110" t="s">
        <v>65</v>
      </c>
      <c r="D12" s="117" t="s">
        <v>66</v>
      </c>
      <c r="E12" s="112">
        <v>2.8</v>
      </c>
      <c r="F12" s="110" t="s">
        <v>270</v>
      </c>
      <c r="G12" s="116" t="s">
        <v>80</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row>
    <row r="13" spans="1:44" s="10" customFormat="1" ht="20.100000000000001" customHeight="1">
      <c r="A13" s="49" t="s">
        <v>265</v>
      </c>
      <c r="B13" s="49" t="s">
        <v>34</v>
      </c>
      <c r="C13" s="110" t="s">
        <v>65</v>
      </c>
      <c r="D13" s="117" t="s">
        <v>66</v>
      </c>
      <c r="E13" s="112">
        <v>3.5</v>
      </c>
      <c r="F13" s="110" t="s">
        <v>271</v>
      </c>
      <c r="G13" s="116" t="s">
        <v>80</v>
      </c>
    </row>
    <row r="14" spans="1:44" s="10" customFormat="1" ht="20.100000000000001" customHeight="1">
      <c r="A14" s="49" t="s">
        <v>63</v>
      </c>
      <c r="B14" s="49" t="s">
        <v>102</v>
      </c>
      <c r="C14" s="110" t="s">
        <v>65</v>
      </c>
      <c r="D14" s="118" t="s">
        <v>66</v>
      </c>
      <c r="E14" s="112">
        <v>2.2000000000000002</v>
      </c>
      <c r="F14" s="112" t="s">
        <v>103</v>
      </c>
      <c r="G14" s="49" t="s">
        <v>80</v>
      </c>
    </row>
    <row r="15" spans="1:44" s="10" customFormat="1" ht="20.100000000000001" customHeight="1">
      <c r="A15" s="49" t="s">
        <v>63</v>
      </c>
      <c r="B15" s="49" t="s">
        <v>102</v>
      </c>
      <c r="C15" s="110" t="s">
        <v>65</v>
      </c>
      <c r="D15" s="117" t="s">
        <v>66</v>
      </c>
      <c r="E15" s="112">
        <v>2.2999999999999998</v>
      </c>
      <c r="F15" s="112" t="s">
        <v>104</v>
      </c>
      <c r="G15" s="49" t="s">
        <v>80</v>
      </c>
    </row>
    <row r="16" spans="1:44" s="10" customFormat="1" ht="20.100000000000001" customHeight="1">
      <c r="A16" s="49" t="s">
        <v>63</v>
      </c>
      <c r="B16" s="49" t="s">
        <v>102</v>
      </c>
      <c r="C16" s="110" t="s">
        <v>65</v>
      </c>
      <c r="D16" s="118" t="s">
        <v>66</v>
      </c>
      <c r="E16" s="112">
        <v>2.4</v>
      </c>
      <c r="F16" s="112" t="s">
        <v>105</v>
      </c>
      <c r="G16" s="49" t="s">
        <v>80</v>
      </c>
    </row>
    <row r="17" spans="1:44" s="10" customFormat="1" ht="20.100000000000001" customHeight="1">
      <c r="A17" s="49" t="s">
        <v>63</v>
      </c>
      <c r="B17" s="49" t="s">
        <v>102</v>
      </c>
      <c r="C17" s="110" t="s">
        <v>65</v>
      </c>
      <c r="D17" s="117" t="s">
        <v>66</v>
      </c>
      <c r="E17" s="112">
        <v>2.6</v>
      </c>
      <c r="F17" s="112" t="s">
        <v>106</v>
      </c>
      <c r="G17" s="49" t="s">
        <v>80</v>
      </c>
    </row>
    <row r="18" spans="1:44" s="9" customFormat="1" ht="19.5" customHeight="1">
      <c r="A18" s="49" t="s">
        <v>63</v>
      </c>
      <c r="B18" s="49" t="s">
        <v>102</v>
      </c>
      <c r="C18" s="110" t="s">
        <v>65</v>
      </c>
      <c r="D18" s="118" t="s">
        <v>66</v>
      </c>
      <c r="E18" s="112">
        <v>2.8</v>
      </c>
      <c r="F18" s="112" t="s">
        <v>107</v>
      </c>
      <c r="G18" s="49" t="s">
        <v>80</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row>
    <row r="19" spans="1:44" s="9" customFormat="1" ht="19.5" customHeight="1">
      <c r="A19" s="70" t="s">
        <v>200</v>
      </c>
      <c r="B19" s="49" t="s">
        <v>47</v>
      </c>
      <c r="C19" s="112" t="s">
        <v>65</v>
      </c>
      <c r="D19" s="117" t="s">
        <v>44</v>
      </c>
      <c r="E19" s="112">
        <v>2</v>
      </c>
      <c r="F19" s="112" t="s">
        <v>210</v>
      </c>
      <c r="G19" s="49" t="s">
        <v>80</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row>
    <row r="20" spans="1:44" s="9" customFormat="1" ht="19.5" customHeight="1">
      <c r="A20" s="70" t="s">
        <v>200</v>
      </c>
      <c r="B20" s="49" t="s">
        <v>47</v>
      </c>
      <c r="C20" s="112" t="s">
        <v>65</v>
      </c>
      <c r="D20" s="117" t="s">
        <v>44</v>
      </c>
      <c r="E20" s="112">
        <v>2.2000000000000002</v>
      </c>
      <c r="F20" s="112" t="s">
        <v>211</v>
      </c>
      <c r="G20" s="49" t="s">
        <v>80</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4" s="9" customFormat="1" ht="19.5" customHeight="1">
      <c r="A21" s="49" t="s">
        <v>198</v>
      </c>
      <c r="B21" s="49" t="s">
        <v>47</v>
      </c>
      <c r="C21" s="112" t="s">
        <v>65</v>
      </c>
      <c r="D21" s="117" t="s">
        <v>44</v>
      </c>
      <c r="E21" s="112">
        <v>2.5</v>
      </c>
      <c r="F21" s="112" t="s">
        <v>199</v>
      </c>
      <c r="G21" s="49" t="s">
        <v>80</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row>
    <row r="22" spans="1:44" s="9" customFormat="1" ht="19.5" customHeight="1">
      <c r="A22" s="49" t="s">
        <v>20</v>
      </c>
      <c r="B22" s="49" t="s">
        <v>19</v>
      </c>
      <c r="C22" s="112" t="s">
        <v>65</v>
      </c>
      <c r="D22" s="117" t="s">
        <v>66</v>
      </c>
      <c r="E22" s="112">
        <v>2.2000000000000002</v>
      </c>
      <c r="F22" s="112" t="s">
        <v>90</v>
      </c>
      <c r="G22" s="49" t="s">
        <v>80</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row>
    <row r="23" spans="1:44" s="9" customFormat="1" ht="19.5" customHeight="1">
      <c r="A23" s="49" t="s">
        <v>20</v>
      </c>
      <c r="B23" s="49" t="s">
        <v>19</v>
      </c>
      <c r="C23" s="112" t="s">
        <v>65</v>
      </c>
      <c r="D23" s="117" t="s">
        <v>66</v>
      </c>
      <c r="E23" s="112">
        <v>2.4</v>
      </c>
      <c r="F23" s="112" t="s">
        <v>91</v>
      </c>
      <c r="G23" s="49" t="s">
        <v>80</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row>
    <row r="24" spans="1:44" s="9" customFormat="1" ht="19.5" customHeight="1">
      <c r="A24" s="49" t="s">
        <v>20</v>
      </c>
      <c r="B24" s="49" t="s">
        <v>19</v>
      </c>
      <c r="C24" s="112" t="s">
        <v>65</v>
      </c>
      <c r="D24" s="117" t="s">
        <v>66</v>
      </c>
      <c r="E24" s="112">
        <v>2.6</v>
      </c>
      <c r="F24" s="112" t="s">
        <v>92</v>
      </c>
      <c r="G24" s="49" t="s">
        <v>80</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row>
    <row r="25" spans="1:44" ht="20.100000000000001" customHeight="1">
      <c r="A25" s="49" t="s">
        <v>20</v>
      </c>
      <c r="B25" s="49" t="s">
        <v>19</v>
      </c>
      <c r="C25" s="112" t="s">
        <v>65</v>
      </c>
      <c r="D25" s="117" t="s">
        <v>66</v>
      </c>
      <c r="E25" s="112">
        <v>2.8</v>
      </c>
      <c r="F25" s="112" t="s">
        <v>93</v>
      </c>
      <c r="G25" s="49" t="s">
        <v>80</v>
      </c>
    </row>
    <row r="26" spans="1:44" ht="20.100000000000001" customHeight="1">
      <c r="A26" s="49" t="s">
        <v>99</v>
      </c>
      <c r="B26" s="49" t="s">
        <v>95</v>
      </c>
      <c r="C26" s="110" t="s">
        <v>64</v>
      </c>
      <c r="D26" s="117" t="s">
        <v>66</v>
      </c>
      <c r="E26" s="112">
        <v>1.8</v>
      </c>
      <c r="F26" s="112" t="s">
        <v>96</v>
      </c>
      <c r="G26" s="49" t="s">
        <v>80</v>
      </c>
    </row>
    <row r="27" spans="1:44" ht="20.100000000000001" customHeight="1">
      <c r="A27" s="49" t="s">
        <v>99</v>
      </c>
      <c r="B27" s="49" t="s">
        <v>95</v>
      </c>
      <c r="C27" s="110" t="s">
        <v>64</v>
      </c>
      <c r="D27" s="117" t="s">
        <v>66</v>
      </c>
      <c r="E27" s="112">
        <v>2.2200000000000002</v>
      </c>
      <c r="F27" s="112" t="s">
        <v>97</v>
      </c>
      <c r="G27" s="49" t="s">
        <v>80</v>
      </c>
    </row>
    <row r="28" spans="1:44" ht="20.100000000000001" customHeight="1">
      <c r="A28" s="49" t="s">
        <v>99</v>
      </c>
      <c r="B28" s="49" t="s">
        <v>95</v>
      </c>
      <c r="C28" s="110" t="s">
        <v>64</v>
      </c>
      <c r="D28" s="117" t="s">
        <v>66</v>
      </c>
      <c r="E28" s="112">
        <v>2.4</v>
      </c>
      <c r="F28" s="112" t="s">
        <v>236</v>
      </c>
      <c r="G28" s="49" t="s">
        <v>80</v>
      </c>
    </row>
    <row r="29" spans="1:44" ht="20.100000000000001" customHeight="1">
      <c r="A29" s="49" t="s">
        <v>99</v>
      </c>
      <c r="B29" s="49" t="s">
        <v>95</v>
      </c>
      <c r="C29" s="110" t="s">
        <v>64</v>
      </c>
      <c r="D29" s="117" t="s">
        <v>66</v>
      </c>
      <c r="E29" s="112">
        <v>2.7</v>
      </c>
      <c r="F29" s="112" t="s">
        <v>98</v>
      </c>
      <c r="G29" s="49" t="s">
        <v>80</v>
      </c>
    </row>
    <row r="30" spans="1:44" ht="20.100000000000001" customHeight="1">
      <c r="A30" s="49" t="s">
        <v>99</v>
      </c>
      <c r="B30" s="49" t="s">
        <v>95</v>
      </c>
      <c r="C30" s="110" t="s">
        <v>65</v>
      </c>
      <c r="D30" s="117" t="s">
        <v>66</v>
      </c>
      <c r="E30" s="112">
        <v>2.2000000000000002</v>
      </c>
      <c r="F30" s="112" t="s">
        <v>197</v>
      </c>
      <c r="G30" s="49" t="s">
        <v>80</v>
      </c>
    </row>
    <row r="31" spans="1:44" s="9" customFormat="1" ht="19.5" customHeight="1">
      <c r="A31" s="49" t="s">
        <v>99</v>
      </c>
      <c r="B31" s="49" t="s">
        <v>100</v>
      </c>
      <c r="C31" s="110" t="s">
        <v>64</v>
      </c>
      <c r="D31" s="117" t="s">
        <v>44</v>
      </c>
      <c r="E31" s="112">
        <v>1.8</v>
      </c>
      <c r="F31" s="112" t="s">
        <v>276</v>
      </c>
      <c r="G31" s="49" t="s">
        <v>277</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row>
    <row r="32" spans="1:44" s="9" customFormat="1" ht="19.5" customHeight="1">
      <c r="A32" s="49" t="s">
        <v>99</v>
      </c>
      <c r="B32" s="49" t="s">
        <v>100</v>
      </c>
      <c r="C32" s="110" t="s">
        <v>64</v>
      </c>
      <c r="D32" s="117" t="s">
        <v>44</v>
      </c>
      <c r="E32" s="112">
        <v>2.4</v>
      </c>
      <c r="F32" s="112" t="s">
        <v>275</v>
      </c>
      <c r="G32" s="49" t="s">
        <v>277</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row>
    <row r="33" spans="1:44" s="9" customFormat="1" ht="19.5" customHeight="1">
      <c r="A33" s="49" t="s">
        <v>5</v>
      </c>
      <c r="B33" s="49" t="s">
        <v>87</v>
      </c>
      <c r="C33" s="112" t="s">
        <v>64</v>
      </c>
      <c r="D33" s="117" t="s">
        <v>66</v>
      </c>
      <c r="E33" s="112">
        <v>1.8</v>
      </c>
      <c r="F33" s="112" t="s">
        <v>88</v>
      </c>
      <c r="G33" s="49" t="s">
        <v>80</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row>
    <row r="34" spans="1:44" s="9" customFormat="1" ht="19.5" customHeight="1">
      <c r="A34" s="49" t="s">
        <v>5</v>
      </c>
      <c r="B34" s="49" t="s">
        <v>87</v>
      </c>
      <c r="C34" s="112" t="s">
        <v>64</v>
      </c>
      <c r="D34" s="117" t="s">
        <v>66</v>
      </c>
      <c r="E34" s="112">
        <v>2.2000000000000002</v>
      </c>
      <c r="F34" s="112" t="s">
        <v>89</v>
      </c>
      <c r="G34" s="49" t="s">
        <v>80</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row>
    <row r="35" spans="1:44" s="16" customFormat="1" ht="20.100000000000001" customHeight="1">
      <c r="A35" s="49" t="s">
        <v>5</v>
      </c>
      <c r="B35" s="49" t="s">
        <v>87</v>
      </c>
      <c r="C35" s="112" t="s">
        <v>64</v>
      </c>
      <c r="D35" s="117" t="s">
        <v>66</v>
      </c>
      <c r="E35" s="112">
        <v>2.4</v>
      </c>
      <c r="F35" s="112" t="s">
        <v>235</v>
      </c>
      <c r="G35" s="49" t="s">
        <v>80</v>
      </c>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row>
    <row r="36" spans="1:44" s="2" customFormat="1" ht="20.100000000000001" customHeight="1">
      <c r="A36" s="49" t="s">
        <v>5</v>
      </c>
      <c r="B36" s="49" t="s">
        <v>87</v>
      </c>
      <c r="C36" s="112" t="s">
        <v>64</v>
      </c>
      <c r="D36" s="117" t="s">
        <v>44</v>
      </c>
      <c r="E36" s="112">
        <v>1.8</v>
      </c>
      <c r="F36" s="112" t="s">
        <v>278</v>
      </c>
      <c r="G36" s="49" t="s">
        <v>277</v>
      </c>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s="2" customFormat="1" ht="20.100000000000001" customHeight="1">
      <c r="A37" s="49" t="s">
        <v>5</v>
      </c>
      <c r="B37" s="49" t="s">
        <v>87</v>
      </c>
      <c r="C37" s="112" t="s">
        <v>64</v>
      </c>
      <c r="D37" s="117" t="s">
        <v>44</v>
      </c>
      <c r="E37" s="112">
        <v>2.4</v>
      </c>
      <c r="F37" s="112" t="s">
        <v>279</v>
      </c>
      <c r="G37" s="49" t="s">
        <v>277</v>
      </c>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t="20.100000000000001" customHeight="1">
      <c r="A38" s="49" t="s">
        <v>7</v>
      </c>
      <c r="B38" s="49" t="s">
        <v>9</v>
      </c>
      <c r="C38" s="110" t="s">
        <v>65</v>
      </c>
      <c r="D38" s="117" t="s">
        <v>66</v>
      </c>
      <c r="E38" s="112">
        <v>1.8</v>
      </c>
      <c r="F38" s="112" t="s">
        <v>86</v>
      </c>
      <c r="G38" s="49" t="s">
        <v>80</v>
      </c>
    </row>
    <row r="39" spans="1:44" s="9" customFormat="1" ht="19.5" customHeight="1">
      <c r="A39" s="49" t="s">
        <v>7</v>
      </c>
      <c r="B39" s="49" t="s">
        <v>84</v>
      </c>
      <c r="C39" s="110" t="s">
        <v>65</v>
      </c>
      <c r="D39" s="117" t="s">
        <v>66</v>
      </c>
      <c r="E39" s="112">
        <v>2.4</v>
      </c>
      <c r="F39" s="112" t="s">
        <v>85</v>
      </c>
      <c r="G39" s="49" t="s">
        <v>80</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row>
    <row r="40" spans="1:44" s="9" customFormat="1" ht="19.5" customHeight="1">
      <c r="A40" s="49" t="s">
        <v>7</v>
      </c>
      <c r="B40" s="49" t="s">
        <v>212</v>
      </c>
      <c r="C40" s="112" t="s">
        <v>65</v>
      </c>
      <c r="D40" s="117" t="s">
        <v>66</v>
      </c>
      <c r="E40" s="112">
        <v>2.2000000000000002</v>
      </c>
      <c r="F40" s="112" t="s">
        <v>215</v>
      </c>
      <c r="G40" s="49" t="s">
        <v>80</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row>
    <row r="41" spans="1:44" s="9" customFormat="1" ht="19.5" customHeight="1">
      <c r="A41" s="49" t="s">
        <v>7</v>
      </c>
      <c r="B41" s="49" t="s">
        <v>212</v>
      </c>
      <c r="C41" s="112" t="s">
        <v>65</v>
      </c>
      <c r="D41" s="117" t="s">
        <v>66</v>
      </c>
      <c r="E41" s="112">
        <v>2.4</v>
      </c>
      <c r="F41" s="112" t="s">
        <v>214</v>
      </c>
      <c r="G41" s="49" t="s">
        <v>80</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row>
    <row r="42" spans="1:44" s="9" customFormat="1" ht="19.5" customHeight="1">
      <c r="A42" s="49" t="s">
        <v>7</v>
      </c>
      <c r="B42" s="49" t="s">
        <v>213</v>
      </c>
      <c r="C42" s="112" t="s">
        <v>65</v>
      </c>
      <c r="D42" s="117" t="s">
        <v>66</v>
      </c>
      <c r="E42" s="112">
        <v>2.6</v>
      </c>
      <c r="F42" s="112" t="s">
        <v>216</v>
      </c>
      <c r="G42" s="49" t="s">
        <v>80</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row>
    <row r="43" spans="1:44" s="10" customFormat="1" ht="20.100000000000001" customHeight="1">
      <c r="A43" s="49" t="s">
        <v>7</v>
      </c>
      <c r="B43" s="49" t="s">
        <v>213</v>
      </c>
      <c r="C43" s="112" t="s">
        <v>65</v>
      </c>
      <c r="D43" s="117" t="s">
        <v>66</v>
      </c>
      <c r="E43" s="112">
        <v>2.8</v>
      </c>
      <c r="F43" s="112" t="s">
        <v>217</v>
      </c>
      <c r="G43" s="49" t="s">
        <v>80</v>
      </c>
    </row>
    <row r="44" spans="1:44" s="10" customFormat="1" ht="20.100000000000001" customHeight="1">
      <c r="A44" s="5"/>
      <c r="B44" s="5"/>
      <c r="C44" s="6"/>
      <c r="D44" s="6"/>
      <c r="E44" s="7"/>
      <c r="F44" s="7"/>
      <c r="G44" s="5"/>
    </row>
    <row r="45" spans="1:44" s="10" customFormat="1" ht="20.100000000000001" customHeight="1">
      <c r="A45" s="5"/>
      <c r="B45" s="5"/>
      <c r="C45" s="6"/>
      <c r="D45" s="6"/>
      <c r="E45" s="7"/>
      <c r="F45" s="7"/>
      <c r="G45" s="5"/>
    </row>
    <row r="46" spans="1:44" s="10" customFormat="1" ht="20.100000000000001" customHeight="1">
      <c r="A46" s="5"/>
      <c r="B46" s="5"/>
      <c r="C46" s="6"/>
      <c r="D46" s="6"/>
      <c r="E46" s="7"/>
      <c r="F46" s="7"/>
      <c r="G46" s="5"/>
    </row>
    <row r="47" spans="1:44" s="10" customFormat="1" ht="20.100000000000001" customHeight="1">
      <c r="A47" s="5"/>
      <c r="B47" s="5"/>
      <c r="C47" s="6"/>
      <c r="D47" s="6"/>
      <c r="E47" s="7"/>
      <c r="F47" s="7"/>
      <c r="G47" s="5"/>
    </row>
    <row r="48" spans="1:44" s="10" customFormat="1" ht="20.100000000000001" customHeight="1">
      <c r="A48" s="5"/>
      <c r="B48" s="5"/>
      <c r="C48" s="6"/>
      <c r="D48" s="6"/>
      <c r="E48" s="7"/>
      <c r="F48" s="7"/>
      <c r="G48" s="5"/>
    </row>
    <row r="49" spans="1:7" s="10" customFormat="1" ht="20.100000000000001" customHeight="1">
      <c r="A49" s="5"/>
      <c r="B49" s="5"/>
      <c r="C49" s="6"/>
      <c r="D49" s="6"/>
      <c r="E49" s="7"/>
      <c r="F49" s="7"/>
      <c r="G49" s="5"/>
    </row>
    <row r="50" spans="1:7" s="10" customFormat="1" ht="20.100000000000001" customHeight="1">
      <c r="A50" s="5"/>
      <c r="B50" s="5"/>
      <c r="C50" s="6"/>
      <c r="D50" s="6"/>
      <c r="E50" s="7"/>
      <c r="F50" s="7"/>
      <c r="G50" s="5"/>
    </row>
    <row r="51" spans="1:7" s="10" customFormat="1" ht="20.100000000000001" customHeight="1">
      <c r="A51" s="5"/>
      <c r="B51" s="5"/>
      <c r="C51" s="6"/>
      <c r="D51" s="6"/>
      <c r="E51" s="7"/>
      <c r="F51" s="7"/>
      <c r="G51" s="5"/>
    </row>
    <row r="52" spans="1:7" s="10" customFormat="1" ht="20.100000000000001" customHeight="1">
      <c r="A52" s="5"/>
      <c r="B52" s="5"/>
      <c r="C52" s="6"/>
      <c r="D52" s="6"/>
      <c r="E52" s="7"/>
      <c r="F52" s="7"/>
      <c r="G52" s="5"/>
    </row>
    <row r="53" spans="1:7" s="10" customFormat="1" ht="20.100000000000001" customHeight="1">
      <c r="A53" s="5"/>
      <c r="B53" s="5"/>
      <c r="C53" s="6"/>
      <c r="D53" s="6"/>
      <c r="E53" s="7"/>
      <c r="F53" s="7"/>
      <c r="G53" s="5"/>
    </row>
    <row r="54" spans="1:7" s="10" customFormat="1" ht="20.100000000000001" customHeight="1">
      <c r="A54" s="5"/>
      <c r="B54" s="5"/>
      <c r="C54" s="6"/>
      <c r="D54" s="6"/>
      <c r="E54" s="7"/>
      <c r="F54" s="7"/>
      <c r="G54" s="5"/>
    </row>
    <row r="55" spans="1:7" s="10" customFormat="1" ht="20.100000000000001" customHeight="1">
      <c r="A55" s="5"/>
      <c r="B55" s="5"/>
      <c r="C55" s="6"/>
      <c r="D55" s="6"/>
      <c r="E55" s="7"/>
      <c r="F55" s="7"/>
      <c r="G55" s="5"/>
    </row>
    <row r="56" spans="1:7" s="10" customFormat="1" ht="20.100000000000001" customHeight="1">
      <c r="A56" s="5"/>
      <c r="B56" s="5"/>
      <c r="C56" s="6"/>
      <c r="D56" s="6"/>
      <c r="E56" s="7"/>
      <c r="F56" s="7"/>
      <c r="G56" s="5"/>
    </row>
    <row r="57" spans="1:7" s="10" customFormat="1" ht="20.100000000000001" customHeight="1">
      <c r="A57" s="5"/>
      <c r="B57" s="5"/>
      <c r="C57" s="6"/>
      <c r="D57" s="6"/>
      <c r="E57" s="7"/>
      <c r="F57" s="7"/>
      <c r="G57" s="5"/>
    </row>
    <row r="58" spans="1:7" s="10" customFormat="1" ht="20.100000000000001" customHeight="1">
      <c r="A58" s="5"/>
      <c r="B58" s="5"/>
      <c r="C58" s="6"/>
      <c r="D58" s="6"/>
      <c r="E58" s="7"/>
      <c r="F58" s="7"/>
      <c r="G58" s="5"/>
    </row>
    <row r="59" spans="1:7" s="10" customFormat="1" ht="20.100000000000001" customHeight="1">
      <c r="A59" s="5"/>
      <c r="B59" s="5"/>
      <c r="C59" s="6"/>
      <c r="D59" s="6"/>
      <c r="E59" s="7"/>
      <c r="F59" s="7"/>
      <c r="G59" s="5"/>
    </row>
    <row r="60" spans="1:7" s="10" customFormat="1" ht="20.100000000000001" customHeight="1">
      <c r="A60" s="5"/>
      <c r="B60" s="5"/>
      <c r="C60" s="6"/>
      <c r="D60" s="6"/>
      <c r="E60" s="7"/>
      <c r="F60" s="7"/>
      <c r="G60" s="5"/>
    </row>
    <row r="61" spans="1:7" s="10" customFormat="1" ht="20.100000000000001" customHeight="1">
      <c r="A61" s="5"/>
      <c r="B61" s="5"/>
      <c r="C61" s="6"/>
      <c r="D61" s="6"/>
      <c r="E61" s="7"/>
      <c r="F61" s="7"/>
      <c r="G61" s="5"/>
    </row>
    <row r="62" spans="1:7" s="10" customFormat="1" ht="20.100000000000001" customHeight="1">
      <c r="A62" s="5"/>
      <c r="B62" s="5"/>
      <c r="C62" s="6"/>
      <c r="D62" s="6"/>
      <c r="E62" s="7"/>
      <c r="F62" s="7"/>
      <c r="G62" s="5"/>
    </row>
    <row r="63" spans="1:7" s="10" customFormat="1" ht="20.100000000000001" customHeight="1">
      <c r="A63" s="5"/>
      <c r="B63" s="5"/>
      <c r="C63" s="6"/>
      <c r="D63" s="6"/>
      <c r="E63" s="7"/>
      <c r="F63" s="7"/>
      <c r="G63" s="5"/>
    </row>
    <row r="64" spans="1:7" s="10" customFormat="1" ht="20.100000000000001" customHeight="1">
      <c r="A64" s="5"/>
      <c r="B64" s="5"/>
      <c r="C64" s="6"/>
      <c r="D64" s="6"/>
      <c r="E64" s="7"/>
      <c r="F64" s="7"/>
      <c r="G64" s="5"/>
    </row>
    <row r="65" spans="1:7" s="10" customFormat="1" ht="20.100000000000001" customHeight="1">
      <c r="A65" s="5"/>
      <c r="B65" s="5"/>
      <c r="C65" s="6"/>
      <c r="D65" s="6"/>
      <c r="E65" s="7"/>
      <c r="F65" s="7"/>
      <c r="G65" s="5"/>
    </row>
    <row r="66" spans="1:7" s="10" customFormat="1" ht="20.100000000000001" customHeight="1">
      <c r="A66" s="5"/>
      <c r="B66" s="5"/>
      <c r="C66" s="6"/>
      <c r="D66" s="6"/>
      <c r="E66" s="7"/>
      <c r="F66" s="7"/>
      <c r="G66" s="5"/>
    </row>
    <row r="67" spans="1:7" s="10" customFormat="1" ht="20.100000000000001" customHeight="1">
      <c r="A67" s="5"/>
      <c r="B67" s="5"/>
      <c r="C67" s="6"/>
      <c r="D67" s="6"/>
      <c r="E67" s="7"/>
      <c r="F67" s="7"/>
      <c r="G67" s="5"/>
    </row>
    <row r="68" spans="1:7" s="10" customFormat="1" ht="20.100000000000001" customHeight="1">
      <c r="A68" s="5"/>
      <c r="B68" s="5"/>
      <c r="C68" s="6"/>
      <c r="D68" s="6"/>
      <c r="E68" s="7"/>
      <c r="F68" s="7"/>
      <c r="G68" s="5"/>
    </row>
    <row r="69" spans="1:7" s="10" customFormat="1" ht="20.100000000000001" customHeight="1">
      <c r="A69" s="5"/>
      <c r="B69" s="5"/>
      <c r="C69" s="6"/>
      <c r="D69" s="6"/>
      <c r="E69" s="7"/>
      <c r="F69" s="7"/>
      <c r="G69" s="5"/>
    </row>
    <row r="70" spans="1:7" s="10" customFormat="1" ht="20.100000000000001" customHeight="1">
      <c r="A70" s="5"/>
      <c r="B70" s="5"/>
      <c r="C70" s="6"/>
      <c r="D70" s="6"/>
      <c r="E70" s="7"/>
      <c r="F70" s="7"/>
      <c r="G70" s="5"/>
    </row>
    <row r="71" spans="1:7" s="10" customFormat="1" ht="20.100000000000001" customHeight="1">
      <c r="A71" s="5"/>
      <c r="B71" s="5"/>
      <c r="C71" s="6"/>
      <c r="D71" s="6"/>
      <c r="E71" s="7"/>
      <c r="F71" s="7"/>
      <c r="G71" s="5"/>
    </row>
    <row r="72" spans="1:7" s="10" customFormat="1" ht="20.100000000000001" customHeight="1">
      <c r="A72" s="5"/>
      <c r="B72" s="5"/>
      <c r="C72" s="6"/>
      <c r="D72" s="6"/>
      <c r="E72" s="7"/>
      <c r="F72" s="7"/>
      <c r="G72" s="5"/>
    </row>
    <row r="73" spans="1:7" s="10" customFormat="1" ht="20.100000000000001" customHeight="1">
      <c r="A73" s="5"/>
      <c r="B73" s="5"/>
      <c r="C73" s="6"/>
      <c r="D73" s="6"/>
      <c r="E73" s="7"/>
      <c r="F73" s="7"/>
      <c r="G73" s="5"/>
    </row>
    <row r="74" spans="1:7" s="10" customFormat="1" ht="20.100000000000001" customHeight="1">
      <c r="A74" s="5"/>
      <c r="B74" s="5"/>
      <c r="C74" s="6"/>
      <c r="D74" s="6"/>
      <c r="E74" s="7"/>
      <c r="F74" s="7"/>
      <c r="G74" s="5"/>
    </row>
    <row r="75" spans="1:7" s="10" customFormat="1" ht="20.100000000000001" customHeight="1">
      <c r="A75" s="5"/>
      <c r="B75" s="5"/>
      <c r="C75" s="6"/>
      <c r="D75" s="6"/>
      <c r="E75" s="7"/>
      <c r="F75" s="7"/>
      <c r="G75" s="5"/>
    </row>
    <row r="76" spans="1:7" s="10" customFormat="1" ht="20.100000000000001" customHeight="1">
      <c r="A76" s="5"/>
      <c r="B76" s="5"/>
      <c r="C76" s="6"/>
      <c r="D76" s="6"/>
      <c r="E76" s="7"/>
      <c r="F76" s="7"/>
      <c r="G76" s="5"/>
    </row>
    <row r="77" spans="1:7" s="10" customFormat="1" ht="20.100000000000001" customHeight="1">
      <c r="A77" s="5"/>
      <c r="B77" s="5"/>
      <c r="C77" s="6"/>
      <c r="D77" s="6"/>
      <c r="E77" s="7"/>
      <c r="F77" s="7"/>
      <c r="G77" s="5"/>
    </row>
    <row r="78" spans="1:7" s="10" customFormat="1" ht="20.100000000000001" customHeight="1">
      <c r="A78" s="5"/>
      <c r="B78" s="5"/>
      <c r="C78" s="6"/>
      <c r="D78" s="6"/>
      <c r="E78" s="7"/>
      <c r="F78" s="7"/>
      <c r="G78" s="5"/>
    </row>
    <row r="79" spans="1:7" s="10" customFormat="1" ht="20.100000000000001" customHeight="1">
      <c r="A79" s="5"/>
      <c r="B79" s="5"/>
      <c r="C79" s="6"/>
      <c r="D79" s="6"/>
      <c r="E79" s="7"/>
      <c r="F79" s="7"/>
      <c r="G79" s="5"/>
    </row>
    <row r="80" spans="1:7" s="10" customFormat="1" ht="20.100000000000001" customHeight="1">
      <c r="A80" s="5"/>
      <c r="B80" s="5"/>
      <c r="C80" s="6"/>
      <c r="D80" s="6"/>
      <c r="E80" s="7"/>
      <c r="F80" s="7"/>
      <c r="G80" s="5"/>
    </row>
    <row r="81" spans="1:7" s="10" customFormat="1" ht="20.100000000000001" customHeight="1">
      <c r="A81" s="5"/>
      <c r="B81" s="5"/>
      <c r="C81" s="6"/>
      <c r="D81" s="6"/>
      <c r="E81" s="7"/>
      <c r="F81" s="7"/>
      <c r="G81" s="5"/>
    </row>
    <row r="82" spans="1:7" s="10" customFormat="1" ht="20.100000000000001" customHeight="1">
      <c r="A82" s="5"/>
      <c r="B82" s="5"/>
      <c r="C82" s="6"/>
      <c r="D82" s="6"/>
      <c r="E82" s="7"/>
      <c r="F82" s="7"/>
      <c r="G82" s="5"/>
    </row>
    <row r="83" spans="1:7" s="10" customFormat="1" ht="20.100000000000001" customHeight="1">
      <c r="A83" s="5"/>
      <c r="B83" s="5"/>
      <c r="C83" s="6"/>
      <c r="D83" s="6"/>
      <c r="E83" s="7"/>
      <c r="F83" s="7"/>
      <c r="G83" s="5"/>
    </row>
    <row r="84" spans="1:7" s="10" customFormat="1" ht="20.100000000000001" customHeight="1">
      <c r="A84" s="5"/>
      <c r="B84" s="5"/>
      <c r="C84" s="6"/>
      <c r="D84" s="6"/>
      <c r="E84" s="7"/>
      <c r="F84" s="7"/>
      <c r="G84" s="5"/>
    </row>
    <row r="85" spans="1:7" s="10" customFormat="1" ht="20.100000000000001" customHeight="1">
      <c r="A85" s="5"/>
      <c r="B85" s="5"/>
      <c r="C85" s="6"/>
      <c r="D85" s="6"/>
      <c r="E85" s="7"/>
      <c r="F85" s="7"/>
      <c r="G85" s="5"/>
    </row>
    <row r="86" spans="1:7" s="10" customFormat="1" ht="20.100000000000001" customHeight="1">
      <c r="A86" s="5"/>
      <c r="B86" s="5"/>
      <c r="C86" s="6"/>
      <c r="D86" s="6"/>
      <c r="E86" s="7"/>
      <c r="F86" s="7"/>
      <c r="G86" s="5"/>
    </row>
    <row r="87" spans="1:7" s="10" customFormat="1" ht="20.100000000000001" customHeight="1">
      <c r="A87" s="5"/>
      <c r="B87" s="5"/>
      <c r="C87" s="6"/>
      <c r="D87" s="6"/>
      <c r="E87" s="7"/>
      <c r="F87" s="7"/>
      <c r="G87" s="5"/>
    </row>
    <row r="88" spans="1:7" s="10" customFormat="1" ht="20.100000000000001" customHeight="1">
      <c r="A88" s="5"/>
      <c r="B88" s="5"/>
      <c r="C88" s="6"/>
      <c r="D88" s="6"/>
      <c r="E88" s="7"/>
      <c r="F88" s="7"/>
      <c r="G88" s="5"/>
    </row>
    <row r="89" spans="1:7" s="10" customFormat="1" ht="20.100000000000001" customHeight="1">
      <c r="A89" s="5"/>
      <c r="B89" s="5"/>
      <c r="C89" s="6"/>
      <c r="D89" s="6"/>
      <c r="E89" s="7"/>
      <c r="F89" s="7"/>
      <c r="G89" s="5"/>
    </row>
    <row r="90" spans="1:7" s="10" customFormat="1" ht="20.100000000000001" customHeight="1">
      <c r="A90" s="5"/>
      <c r="B90" s="5"/>
      <c r="C90" s="6"/>
      <c r="D90" s="6"/>
      <c r="E90" s="7"/>
      <c r="F90" s="7"/>
      <c r="G90" s="5"/>
    </row>
    <row r="91" spans="1:7" s="10" customFormat="1" ht="20.100000000000001" customHeight="1">
      <c r="A91" s="5"/>
      <c r="B91" s="5"/>
      <c r="C91" s="6"/>
      <c r="D91" s="6"/>
      <c r="E91" s="7"/>
      <c r="F91" s="7"/>
      <c r="G91" s="5"/>
    </row>
    <row r="92" spans="1:7" s="10" customFormat="1" ht="20.100000000000001" customHeight="1">
      <c r="A92" s="5"/>
      <c r="B92" s="5"/>
      <c r="C92" s="6"/>
      <c r="D92" s="6"/>
      <c r="E92" s="7"/>
      <c r="F92" s="7"/>
      <c r="G92" s="5"/>
    </row>
    <row r="93" spans="1:7" s="10" customFormat="1" ht="20.100000000000001" customHeight="1">
      <c r="A93" s="5"/>
      <c r="B93" s="5"/>
      <c r="C93" s="6"/>
      <c r="D93" s="6"/>
      <c r="E93" s="7"/>
      <c r="F93" s="7"/>
      <c r="G93" s="5"/>
    </row>
    <row r="94" spans="1:7" s="10" customFormat="1" ht="20.100000000000001" customHeight="1">
      <c r="A94" s="5"/>
      <c r="B94" s="5"/>
      <c r="C94" s="6"/>
      <c r="D94" s="6"/>
      <c r="E94" s="7"/>
      <c r="F94" s="7"/>
      <c r="G94" s="5"/>
    </row>
    <row r="95" spans="1:7" s="10" customFormat="1" ht="20.100000000000001" customHeight="1">
      <c r="A95" s="5"/>
      <c r="B95" s="5"/>
      <c r="C95" s="6"/>
      <c r="D95" s="6"/>
      <c r="E95" s="7"/>
      <c r="F95" s="7"/>
      <c r="G95" s="5"/>
    </row>
    <row r="96" spans="1:7" s="10" customFormat="1" ht="20.100000000000001" customHeight="1">
      <c r="A96" s="5"/>
      <c r="B96" s="5"/>
      <c r="C96" s="6"/>
      <c r="D96" s="6"/>
      <c r="E96" s="7"/>
      <c r="F96" s="7"/>
      <c r="G96" s="5"/>
    </row>
    <row r="97" spans="1:7" s="10" customFormat="1" ht="20.100000000000001" customHeight="1">
      <c r="A97" s="5"/>
      <c r="B97" s="5"/>
      <c r="C97" s="6"/>
      <c r="D97" s="6"/>
      <c r="E97" s="7"/>
      <c r="F97" s="7"/>
      <c r="G97" s="5"/>
    </row>
    <row r="98" spans="1:7" s="10" customFormat="1" ht="20.100000000000001" customHeight="1">
      <c r="A98" s="5"/>
      <c r="B98" s="5"/>
      <c r="C98" s="6"/>
      <c r="D98" s="6"/>
      <c r="E98" s="7"/>
      <c r="F98" s="7"/>
      <c r="G98" s="5"/>
    </row>
    <row r="99" spans="1:7" s="10" customFormat="1" ht="20.100000000000001" customHeight="1">
      <c r="A99" s="5"/>
      <c r="B99" s="5"/>
      <c r="C99" s="6"/>
      <c r="D99" s="6"/>
      <c r="E99" s="7"/>
      <c r="F99" s="7"/>
      <c r="G99" s="5"/>
    </row>
    <row r="100" spans="1:7" s="10" customFormat="1" ht="20.100000000000001" customHeight="1">
      <c r="A100" s="5"/>
      <c r="B100" s="5"/>
      <c r="C100" s="6"/>
      <c r="D100" s="6"/>
      <c r="E100" s="7"/>
      <c r="F100" s="7"/>
      <c r="G100" s="5"/>
    </row>
    <row r="101" spans="1:7" s="10" customFormat="1" ht="20.100000000000001" customHeight="1">
      <c r="A101" s="5"/>
      <c r="B101" s="5"/>
      <c r="C101" s="6"/>
      <c r="D101" s="6"/>
      <c r="E101" s="7"/>
      <c r="F101" s="7"/>
      <c r="G101" s="5"/>
    </row>
    <row r="102" spans="1:7" s="10" customFormat="1" ht="20.100000000000001" customHeight="1">
      <c r="A102" s="5"/>
      <c r="B102" s="5"/>
      <c r="C102" s="6"/>
      <c r="D102" s="6"/>
      <c r="E102" s="7"/>
      <c r="F102" s="7"/>
      <c r="G102" s="5"/>
    </row>
    <row r="103" spans="1:7" ht="20.100000000000001" customHeight="1">
      <c r="A103" s="5"/>
      <c r="B103" s="5"/>
      <c r="C103" s="6"/>
      <c r="D103" s="6"/>
      <c r="E103" s="7"/>
      <c r="F103" s="7"/>
      <c r="G103" s="5"/>
    </row>
  </sheetData>
  <mergeCells count="1">
    <mergeCell ref="A1:G2"/>
  </mergeCells>
  <printOptions horizontalCentered="1" gridLines="1"/>
  <pageMargins left="0.39370078740157483" right="0.39370078740157483" top="0.78740157480314965" bottom="0.78740157480314965" header="0.51181102362204722" footer="0.51181102362204722"/>
  <pageSetup paperSize="9" scale="52" fitToHeight="12" orientation="portrait" r:id="rId1"/>
  <headerFooter alignWithMargins="0">
    <oddHeader>&amp;C&amp;G</oddHead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
  <sheetViews>
    <sheetView showGridLines="0" zoomScale="90" zoomScaleNormal="90" workbookViewId="0">
      <selection activeCell="A4" sqref="A4"/>
    </sheetView>
  </sheetViews>
  <sheetFormatPr defaultRowHeight="20.100000000000001" customHeight="1"/>
  <cols>
    <col min="1" max="1" width="31.85546875" style="8" customWidth="1"/>
    <col min="2" max="2" width="26" style="8" customWidth="1"/>
    <col min="3" max="3" width="12.42578125" style="14" customWidth="1"/>
    <col min="4" max="4" width="23" style="14" customWidth="1"/>
    <col min="5" max="5" width="19.5703125" style="8" customWidth="1"/>
    <col min="6" max="16384" width="9.140625" style="8"/>
  </cols>
  <sheetData>
    <row r="1" spans="1:5" ht="32.25" customHeight="1">
      <c r="A1" s="121" t="s">
        <v>260</v>
      </c>
      <c r="B1" s="122"/>
      <c r="C1" s="122"/>
      <c r="D1" s="123"/>
    </row>
    <row r="2" spans="1:5" s="11" customFormat="1" ht="20.100000000000001" customHeight="1" thickBot="1">
      <c r="A2" s="124" t="s">
        <v>25</v>
      </c>
      <c r="B2" s="120" t="s">
        <v>41</v>
      </c>
      <c r="C2" s="120" t="s">
        <v>0</v>
      </c>
      <c r="D2" s="125" t="s">
        <v>43</v>
      </c>
      <c r="E2" s="12"/>
    </row>
    <row r="3" spans="1:5" ht="20.100000000000001" customHeight="1" thickTop="1">
      <c r="A3" s="126" t="s">
        <v>3</v>
      </c>
      <c r="B3" s="119" t="s">
        <v>49</v>
      </c>
      <c r="C3" s="119">
        <v>1.2</v>
      </c>
      <c r="D3" s="127"/>
    </row>
    <row r="4" spans="1:5" ht="20.100000000000001" customHeight="1">
      <c r="A4" s="126" t="s">
        <v>200</v>
      </c>
      <c r="B4" s="119" t="s">
        <v>31</v>
      </c>
      <c r="C4" s="119">
        <v>1.1000000000000001</v>
      </c>
      <c r="D4" s="127"/>
    </row>
    <row r="5" spans="1:5" ht="20.100000000000001" customHeight="1">
      <c r="A5" s="126" t="s">
        <v>7</v>
      </c>
      <c r="B5" s="119" t="s">
        <v>11</v>
      </c>
      <c r="C5" s="119">
        <v>1.3</v>
      </c>
      <c r="D5" s="127"/>
    </row>
    <row r="6" spans="1:5" ht="20.100000000000001" customHeight="1">
      <c r="A6" s="126" t="s">
        <v>6</v>
      </c>
      <c r="B6" s="119" t="s">
        <v>11</v>
      </c>
      <c r="C6" s="119">
        <v>1.1000000000000001</v>
      </c>
      <c r="D6" s="127"/>
    </row>
    <row r="8" spans="1:5" ht="20.100000000000001" customHeight="1">
      <c r="A8" s="13"/>
    </row>
  </sheetData>
  <phoneticPr fontId="2" type="noConversion"/>
  <conditionalFormatting sqref="E4:E8">
    <cfRule type="cellIs" dxfId="9" priority="1" stopIfTrue="1" operator="equal">
      <formula>"expired test"</formula>
    </cfRule>
  </conditionalFormatting>
  <printOptions horizontalCentered="1" gridLines="1"/>
  <pageMargins left="0.39370078740157483" right="0.39370078740157483" top="0.78740157480314965" bottom="0.78740157480314965" header="0.51181102362204722" footer="0.51181102362204722"/>
  <pageSetup paperSize="9" orientation="portrait" r:id="rId1"/>
  <headerFooter alignWithMargins="0">
    <oddHeader>&amp;LList of accepted products: Cylinder wrap&amp;C&amp;G</oddHeader>
    <oddFooter>&amp;REnergy Efficiency and Conservation Authority</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Excel Spreadsheet" ma:contentTypeID="0x0101005496552013C0BA46BE88192D5C6EB20B009CDED344C2374474AE96CC935068FE71004AB0934E1DDA4342A2F488EAB825432D" ma:contentTypeVersion="3" ma:contentTypeDescription="Create a new Excel Spreadsheet" ma:contentTypeScope="" ma:versionID="3d6d37fcc0e99ffceebee73c3b0af56a">
  <xsd:schema xmlns:xsd="http://www.w3.org/2001/XMLSchema" xmlns:xs="http://www.w3.org/2001/XMLSchema" xmlns:p="http://schemas.microsoft.com/office/2006/metadata/properties" xmlns:ns3="01be4277-2979-4a68-876d-b92b25fceece" xmlns:ns4="a016ea71-90c5-4403-8478-e659645fdc4a" targetNamespace="http://schemas.microsoft.com/office/2006/metadata/properties" ma:root="true" ma:fieldsID="add47c0d4d82dc3e2e1b1f4531a77c57" ns3:_="" ns4:_="">
    <xsd:import namespace="01be4277-2979-4a68-876d-b92b25fceece"/>
    <xsd:import namespace="a016ea71-90c5-4403-8478-e659645fdc4a"/>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ManufacturerName" minOccurs="0"/>
                <xsd:element ref="ns4: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fieldId="{6a3fe89f-a6dd-4490-a9c1-3ef38d67b8c7}" ma:sspId="6424cb70-b625-4258-aada-be1255287bd6" ma:termSetId="f7102e4b-3017-4f3d-87ea-0aebd20f4423" ma:anchorId="c6e58e4d-1136-474c-b9a2-82d3062642e5"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16ea71-90c5-4403-8478-e659645fdc4a"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6424cb70-b625-4258-aada-be1255287bd6"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4a549d53-da0e-4332-9d29-0c4bdeb6145b}" ma:internalName="TaxCatchAll" ma:showField="CatchAllData" ma:web="a016ea71-90c5-4403-8478-e659645fdc4a">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a549d53-da0e-4332-9d29-0c4bdeb6145b}" ma:internalName="TaxCatchAllLabel" ma:readOnly="true" ma:showField="CatchAllDataLabel" ma:web="a016ea71-90c5-4403-8478-e659645fdc4a">
      <xsd:complexType>
        <xsd:complexContent>
          <xsd:extension base="dms:MultiChoiceLookup">
            <xsd:sequence>
              <xsd:element name="Value" type="dms:Lookup" maxOccurs="unbounded" minOccurs="0" nillable="true"/>
            </xsd:sequence>
          </xsd:extension>
        </xsd:complexContent>
      </xsd:complexType>
    </xsd:element>
    <xsd:element name="ManufacturerName" ma:index="14" nillable="true" ma:displayName="Manufacturer Name" ma:internalName="ManufacturerName">
      <xsd:simpleType>
        <xsd:restriction base="dms:Text"/>
      </xsd:simpleType>
    </xsd:element>
    <xsd:element name="Approved" ma:index="15" nillable="true" ma:displayName="Approved?" ma:default="0" ma:internalName="Approved">
      <xsd:simpleType>
        <xsd:restriction base="dms:Boolean"/>
      </xsd:simple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pproved xmlns="a016ea71-90c5-4403-8478-e659645fdc4a">false</Approved>
    <TaxKeywordTaxHTField xmlns="a016ea71-90c5-4403-8478-e659645fdc4a">
      <Terms xmlns="http://schemas.microsoft.com/office/infopath/2007/PartnerControls"/>
    </TaxKeywordTaxHTField>
    <TaxCatchAll xmlns="a016ea71-90c5-4403-8478-e659645fdc4a"/>
    <ManufacturerName xmlns="a016ea71-90c5-4403-8478-e659645fdc4a" xsi:nil="true"/>
    <_dlc_DocId xmlns="a016ea71-90c5-4403-8478-e659645fdc4a">PRODEL-1595579292-585</_dlc_DocId>
    <_dlc_DocIdUrl xmlns="a016ea71-90c5-4403-8478-e659645fdc4a">
      <Url>https://eeca.cohesion.net.nz/Sites/PD/RES/_layouts/15/DocIdRedir.aspx?ID=PRODEL-1595579292-585</Url>
      <Description>PRODEL-1595579292-585</Description>
    </_dlc_DocIdUrl>
  </documentManagement>
</p:properties>
</file>

<file path=customXml/itemProps1.xml><?xml version="1.0" encoding="utf-8"?>
<ds:datastoreItem xmlns:ds="http://schemas.openxmlformats.org/officeDocument/2006/customXml" ds:itemID="{081D47A4-D7BA-49B4-9588-FA00DD8B7FD9}">
  <ds:schemaRefs>
    <ds:schemaRef ds:uri="http://schemas.microsoft.com/sharepoint/events"/>
  </ds:schemaRefs>
</ds:datastoreItem>
</file>

<file path=customXml/itemProps2.xml><?xml version="1.0" encoding="utf-8"?>
<ds:datastoreItem xmlns:ds="http://schemas.openxmlformats.org/officeDocument/2006/customXml" ds:itemID="{E283BE9F-4EC2-436D-97BC-2FBC297568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a016ea71-90c5-4403-8478-e659645fd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45483B-FB89-4B10-9607-F4A6EAB4C5AD}">
  <ds:schemaRefs>
    <ds:schemaRef ds:uri="http://schemas.microsoft.com/sharepoint/v3/contenttype/forms"/>
  </ds:schemaRefs>
</ds:datastoreItem>
</file>

<file path=customXml/itemProps4.xml><?xml version="1.0" encoding="utf-8"?>
<ds:datastoreItem xmlns:ds="http://schemas.openxmlformats.org/officeDocument/2006/customXml" ds:itemID="{BE8C390E-2EBF-4C4A-B3BA-E414D8118B68}">
  <ds:schemaRefs>
    <ds:schemaRef ds:uri="http://schemas.microsoft.com/office/2006/metadata/longProperties"/>
  </ds:schemaRefs>
</ds:datastoreItem>
</file>

<file path=customXml/itemProps5.xml><?xml version="1.0" encoding="utf-8"?>
<ds:datastoreItem xmlns:ds="http://schemas.openxmlformats.org/officeDocument/2006/customXml" ds:itemID="{D4ABEF05-54F4-47A3-8CA3-2183F69D2294}">
  <ds:schemaRefs>
    <ds:schemaRef ds:uri="http://purl.org/dc/elements/1.1/"/>
    <ds:schemaRef ds:uri="http://schemas.microsoft.com/office/2006/metadata/properties"/>
    <ds:schemaRef ds:uri="a016ea71-90c5-4403-8478-e659645fd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1be4277-2979-4a68-876d-b92b25fceec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Ceiling</vt:lpstr>
      <vt:lpstr>Underfloor</vt:lpstr>
      <vt:lpstr>Wall</vt:lpstr>
      <vt:lpstr>Cylinder wrap</vt:lpstr>
      <vt:lpstr>Ceiling!Print_Area</vt:lpstr>
      <vt:lpstr>'Cylinder wrap'!Print_Area</vt:lpstr>
      <vt:lpstr>Instructions!Print_Area</vt:lpstr>
      <vt:lpstr>Underfloor!Print_Area</vt:lpstr>
      <vt:lpstr>Wall!Print_Area</vt:lpstr>
    </vt:vector>
  </TitlesOfParts>
  <Company>EECA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list-of-accepted-insulation-products-2022-02-16 FINAL PUBLIC</dc:title>
  <dc:creator>magerj</dc:creator>
  <cp:lastModifiedBy>LeRoy Boyle</cp:lastModifiedBy>
  <cp:lastPrinted>2015-06-04T02:31:44Z</cp:lastPrinted>
  <dcterms:created xsi:type="dcterms:W3CDTF">2009-07-01T22:32:13Z</dcterms:created>
  <dcterms:modified xsi:type="dcterms:W3CDTF">2022-02-21T00:42:01Z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PRODEL-1595579292-571</vt:lpwstr>
  </property>
  <property fmtid="{D5CDD505-2E9C-101B-9397-08002B2CF9AE}" pid="3" name="_dlc_DocIdItemGuid">
    <vt:lpwstr>eadee2b4-1430-4b7a-9036-6001bc7bd59c</vt:lpwstr>
  </property>
  <property fmtid="{D5CDD505-2E9C-101B-9397-08002B2CF9AE}" pid="4" name="_dlc_DocIdUrl">
    <vt:lpwstr>https://eeca.cohesion.net.nz/Sites/PD/RES/_layouts/15/DocIdRedir.aspx?ID=PRODEL-1595579292-571, PRODEL-1595579292-571</vt:lpwstr>
  </property>
  <property fmtid="{D5CDD505-2E9C-101B-9397-08002B2CF9AE}" pid="5" name="C3Topic">
    <vt:lpwstr/>
  </property>
  <property fmtid="{D5CDD505-2E9C-101B-9397-08002B2CF9AE}" pid="6" name="TaxKeyword">
    <vt:lpwstr/>
  </property>
  <property fmtid="{D5CDD505-2E9C-101B-9397-08002B2CF9AE}" pid="7" name="ContentTypeId">
    <vt:lpwstr>0x0101005496552013C0BA46BE88192D5C6EB20B009CDED344C2374474AE96CC935068FE71004AB0934E1DDA4342A2F488EAB825432D</vt:lpwstr>
  </property>
  <property fmtid="{D5CDD505-2E9C-101B-9397-08002B2CF9AE}" pid="8" name="_docset_NoMedatataSyncRequired">
    <vt:lpwstr>False</vt:lpwstr>
  </property>
</Properties>
</file>