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C:\Users\smallc\Downloads\"/>
    </mc:Choice>
  </mc:AlternateContent>
  <xr:revisionPtr revIDLastSave="0" documentId="13_ncr:1_{1D82432B-F5A1-47FF-9AA4-8EA154779664}" xr6:coauthVersionLast="47" xr6:coauthVersionMax="47" xr10:uidLastSave="{00000000-0000-0000-0000-000000000000}"/>
  <workbookProtection workbookAlgorithmName="SHA-512" workbookHashValue="kl/eolJq/3HAb1G8lGEuZhb5Sykm1K30xmNxsqIFfhden/bHxSgdfilqJTmkBZI4Q2PRpAjVYP2GN6G9FPliGw==" workbookSaltValue="XQvm8mjJn1cQuLfz/emGYg==" workbookSpinCount="100000" lockStructure="1"/>
  <bookViews>
    <workbookView xWindow="2295" yWindow="2295" windowWidth="21600" windowHeight="12645" firstSheet="3" activeTab="1" xr2:uid="{C662F0B1-FB37-4F53-9E0A-C211DCA7A067}"/>
  </bookViews>
  <sheets>
    <sheet name="Introduction" sheetId="4" r:id="rId1"/>
    <sheet name="Energy Calculator" sheetId="5" r:id="rId2"/>
    <sheet name="Graph" sheetId="7" r:id="rId3"/>
    <sheet name="Parameters " sheetId="3" r:id="rId4"/>
    <sheet name="Example" sheetId="6" r:id="rId5"/>
  </sheets>
  <externalReferences>
    <externalReference r:id="rId6"/>
  </externalReferences>
  <definedNames>
    <definedName name="_ftn1" localSheetId="0">Introduction!#REF!</definedName>
    <definedName name="_ftnref1" localSheetId="0">Introduction!$B$9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3" l="1"/>
  <c r="X9" i="5" l="1"/>
  <c r="X10" i="5"/>
  <c r="X11" i="5"/>
  <c r="X12" i="5"/>
  <c r="X13" i="5"/>
  <c r="X14" i="5"/>
  <c r="X15" i="5"/>
  <c r="X16" i="5"/>
  <c r="X17" i="5"/>
  <c r="X18" i="5"/>
  <c r="X19" i="5"/>
  <c r="X8" i="5"/>
  <c r="T20" i="5" l="1"/>
  <c r="V20" i="5"/>
  <c r="U20" i="5"/>
  <c r="N20" i="5"/>
  <c r="O20" i="5"/>
  <c r="P20" i="5"/>
  <c r="G9" i="5"/>
  <c r="AA9" i="5" s="1"/>
  <c r="G8" i="5"/>
  <c r="AA8" i="5" l="1"/>
  <c r="A19" i="3"/>
  <c r="X20" i="5" l="1"/>
  <c r="K20" i="5" l="1"/>
  <c r="L20" i="5"/>
  <c r="M20" i="5"/>
  <c r="J20" i="5"/>
  <c r="D20" i="5"/>
  <c r="E20" i="5"/>
  <c r="F20" i="5"/>
  <c r="C20" i="5"/>
  <c r="G10" i="5"/>
  <c r="AA10" i="5" s="1"/>
  <c r="G11" i="5"/>
  <c r="AA11" i="5" s="1"/>
  <c r="G12" i="5"/>
  <c r="AA12" i="5" s="1"/>
  <c r="G13" i="5"/>
  <c r="AA13" i="5" s="1"/>
  <c r="G14" i="5"/>
  <c r="AA14" i="5" s="1"/>
  <c r="G15" i="5"/>
  <c r="AA15" i="5" s="1"/>
  <c r="G16" i="5"/>
  <c r="AA16" i="5" s="1"/>
  <c r="G17" i="5"/>
  <c r="AA17" i="5" s="1"/>
  <c r="G18" i="5"/>
  <c r="AA18" i="5" s="1"/>
  <c r="G19" i="5"/>
  <c r="AA19" i="5" s="1"/>
  <c r="AB20" i="5" l="1"/>
  <c r="Q10" i="5"/>
  <c r="Q18" i="5"/>
  <c r="Q14" i="5"/>
  <c r="Q11" i="5"/>
  <c r="Q19" i="5"/>
  <c r="Z19" i="5" s="1"/>
  <c r="Q13" i="5"/>
  <c r="Z13" i="5" s="1"/>
  <c r="Q12" i="5"/>
  <c r="Z12" i="5" s="1"/>
  <c r="Q8" i="5"/>
  <c r="Z8" i="5" s="1"/>
  <c r="Q15" i="5"/>
  <c r="Z15" i="5" s="1"/>
  <c r="Q9" i="5"/>
  <c r="Q17" i="5"/>
  <c r="Z17" i="5" s="1"/>
  <c r="Q16" i="5"/>
  <c r="Z16" i="5" s="1"/>
  <c r="Z18" i="5"/>
  <c r="Z11" i="5"/>
  <c r="Z9" i="5"/>
  <c r="AB8" i="5"/>
  <c r="AB11" i="5"/>
  <c r="AB9" i="5"/>
  <c r="AB18" i="5"/>
  <c r="AB10" i="5"/>
  <c r="AB16" i="5"/>
  <c r="AB17" i="5"/>
  <c r="AB12" i="5"/>
  <c r="AB19" i="5"/>
  <c r="AB15" i="5"/>
  <c r="AB14" i="5"/>
  <c r="AB13" i="5"/>
  <c r="Z14" i="5"/>
  <c r="G20" i="5"/>
  <c r="AA20" i="5" s="1"/>
  <c r="Z10" i="5" l="1"/>
  <c r="Z20" i="5" s="1"/>
  <c r="Q20" i="5"/>
</calcChain>
</file>

<file path=xl/sharedStrings.xml><?xml version="1.0" encoding="utf-8"?>
<sst xmlns="http://schemas.openxmlformats.org/spreadsheetml/2006/main" count="135" uniqueCount="94">
  <si>
    <t> </t>
  </si>
  <si>
    <t> Energy Intensity Calculator - Commercial Baking Sector</t>
  </si>
  <si>
    <t xml:space="preserve">Introduction </t>
  </si>
  <si>
    <t xml:space="preserve">The most important step in energy management and conservation is measuring and accounting for energy consumption.
EECA works with the Baking Industry Research Trust to help members know what to measure and how to measure.
A measurement of current energy use will allow users to identify their potential energy and cost savings opportunities and will highlight success post optimisation.
This calculator is designed for individual site use only to support with their energy usage.
Note: multiple factors influence energy intensity such as geographic area, fuel type and type of produce. This tool is only designed to support sites in understanding a basic energy measurement.
</t>
  </si>
  <si>
    <t>Instructions</t>
  </si>
  <si>
    <t>Steps</t>
  </si>
  <si>
    <r>
      <t>In the</t>
    </r>
    <r>
      <rPr>
        <sz val="11"/>
        <color rgb="FFFF0000"/>
        <rFont val="Arial"/>
        <family val="2"/>
      </rPr>
      <t xml:space="preserve"> </t>
    </r>
    <r>
      <rPr>
        <sz val="11"/>
        <rFont val="Arial"/>
        <family val="2"/>
      </rPr>
      <t>Energy</t>
    </r>
    <r>
      <rPr>
        <sz val="11"/>
        <color rgb="FF164057"/>
        <rFont val="Arial"/>
        <family val="2"/>
      </rPr>
      <t xml:space="preserve"> Calculator tab, fill in monthly production data. The tool gives the options of multiple entries of differing batch types in kg</t>
    </r>
  </si>
  <si>
    <t xml:space="preserve">Enter your energy usage. This can be found in your energy bills - the amount of energy consumed within that given month. The tool has inputs for many different types of fuel. Enter the total consumed under the relevant your fuel type. </t>
  </si>
  <si>
    <r>
      <rPr>
        <b/>
        <u val="double"/>
        <sz val="11"/>
        <color rgb="FF164057"/>
        <rFont val="Arial"/>
        <family val="2"/>
      </rPr>
      <t xml:space="preserve">Note </t>
    </r>
    <r>
      <rPr>
        <u val="double"/>
        <sz val="11"/>
        <color rgb="FF164057"/>
        <rFont val="Arial"/>
        <family val="2"/>
      </rPr>
      <t xml:space="preserve">it is important that you enter under the correct fuel type as the energy intensity in MJ and emissions factors are different for each different fuel type. </t>
    </r>
  </si>
  <si>
    <r>
      <t>The energy intensity for the given month will be displayed in</t>
    </r>
    <r>
      <rPr>
        <sz val="11"/>
        <color rgb="FF41B496"/>
        <rFont val="Arial"/>
        <family val="2"/>
      </rPr>
      <t xml:space="preserve"> teal </t>
    </r>
    <r>
      <rPr>
        <sz val="11"/>
        <rFont val="Arial"/>
        <family val="2"/>
      </rPr>
      <t>(i</t>
    </r>
    <r>
      <rPr>
        <sz val="11"/>
        <color rgb="FF164057"/>
        <rFont val="Arial"/>
        <family val="2"/>
      </rPr>
      <t>f Step 1-2 have been filled in correctly)</t>
    </r>
  </si>
  <si>
    <t xml:space="preserve">This will show the energy used per kg of production for that month </t>
  </si>
  <si>
    <t>Total tonnes of CO₂ emissions are also displayed.</t>
  </si>
  <si>
    <t>Key</t>
  </si>
  <si>
    <t>Repeat steps 1 &amp; 2 for each month and the tool will calculate the annual energy intensity along with displaying the month.</t>
  </si>
  <si>
    <t>Editable</t>
  </si>
  <si>
    <t xml:space="preserve">This helps display variations in season and other anomalies. </t>
  </si>
  <si>
    <t>Total sum of cells</t>
  </si>
  <si>
    <t>Calculation output</t>
  </si>
  <si>
    <t>Notes:</t>
  </si>
  <si>
    <t xml:space="preserve">Moving cells or changing calculations will cause inaccurate results </t>
  </si>
  <si>
    <t xml:space="preserve">Do not change anything on the parameters tab, this will affect results  </t>
  </si>
  <si>
    <t xml:space="preserve"> </t>
  </si>
  <si>
    <t xml:space="preserve">* Select Coal type: </t>
  </si>
  <si>
    <t>Bituminous</t>
  </si>
  <si>
    <t>Batch production in kg</t>
  </si>
  <si>
    <t>Energy &amp; Fuel consumption</t>
  </si>
  <si>
    <t>Cost</t>
  </si>
  <si>
    <t>Energy intensity</t>
  </si>
  <si>
    <t>Energy Cost</t>
  </si>
  <si>
    <t>Total emissions</t>
  </si>
  <si>
    <t>Batch 1</t>
  </si>
  <si>
    <t>Batch 2</t>
  </si>
  <si>
    <t>Batch 3</t>
  </si>
  <si>
    <t>Batch 4</t>
  </si>
  <si>
    <t>Total (kg)</t>
  </si>
  <si>
    <t>Electricity (kWh)</t>
  </si>
  <si>
    <t>Gas (GJ)</t>
  </si>
  <si>
    <t>LPG (L)</t>
  </si>
  <si>
    <t>LPG (kg)</t>
  </si>
  <si>
    <t>Diesel (L)</t>
  </si>
  <si>
    <t xml:space="preserve">Waste oil (L) </t>
  </si>
  <si>
    <t>* Coal  (T)</t>
  </si>
  <si>
    <t>Total (kWh)</t>
  </si>
  <si>
    <t>Electricity ($)</t>
  </si>
  <si>
    <t>Gas ($)</t>
  </si>
  <si>
    <t>LPG ($)</t>
  </si>
  <si>
    <t>Diesel ($)</t>
  </si>
  <si>
    <t>Total ($)</t>
  </si>
  <si>
    <t>kWh/kg</t>
  </si>
  <si>
    <t>$/kg</t>
  </si>
  <si>
    <t>tCO₂e</t>
  </si>
  <si>
    <t>January</t>
  </si>
  <si>
    <t>February</t>
  </si>
  <si>
    <t>March</t>
  </si>
  <si>
    <t>April</t>
  </si>
  <si>
    <t>May</t>
  </si>
  <si>
    <t>June</t>
  </si>
  <si>
    <t>July</t>
  </si>
  <si>
    <t>August</t>
  </si>
  <si>
    <t>September</t>
  </si>
  <si>
    <t>October</t>
  </si>
  <si>
    <t>November</t>
  </si>
  <si>
    <t>December</t>
  </si>
  <si>
    <t>Total</t>
  </si>
  <si>
    <t>Parameters and emissions factors</t>
  </si>
  <si>
    <t>Energy unit conversions</t>
  </si>
  <si>
    <t>kwh to MJ</t>
  </si>
  <si>
    <t>Energy unit converter - Gen Less tools</t>
  </si>
  <si>
    <t>GJ to MJ</t>
  </si>
  <si>
    <t>LPG L to MJ</t>
  </si>
  <si>
    <t>LPG Gas Unit Conversion Values: kg, Litres, MJ, kWh &amp; m³ (elgas.com.au)</t>
  </si>
  <si>
    <t>LPG kg to MJ</t>
  </si>
  <si>
    <t>Measuring emissions: A guide for organisations: 2024 detailed guide</t>
  </si>
  <si>
    <t>LPG L to kg</t>
  </si>
  <si>
    <t>Diesel L to MJ</t>
  </si>
  <si>
    <t xml:space="preserve">Waste oil L to MJ </t>
  </si>
  <si>
    <t>EECA Emission calculations</t>
  </si>
  <si>
    <t>MJ to kWh</t>
  </si>
  <si>
    <t>Convert MJ to kwh - Conversion of Measurement Units (convertunits.com)</t>
  </si>
  <si>
    <t>CO2 emissions factors</t>
  </si>
  <si>
    <t>Electricity  tCO₂e/kWh</t>
  </si>
  <si>
    <t>Natural gas  tCO₂e/GJ</t>
  </si>
  <si>
    <t>LPG tCO₂e/kg</t>
  </si>
  <si>
    <t>Diesel tCO₂e/L</t>
  </si>
  <si>
    <t>Waste oil tCO₂e/L</t>
  </si>
  <si>
    <t>N/A</t>
  </si>
  <si>
    <t>Coal Type</t>
  </si>
  <si>
    <t>Sub-bituminous</t>
  </si>
  <si>
    <t>Lignit</t>
  </si>
  <si>
    <t>Peat</t>
  </si>
  <si>
    <t>Coal MJ/t</t>
  </si>
  <si>
    <t>CO2 emission calculator - Gen Less tools</t>
  </si>
  <si>
    <t>Coal  tCO₂e/tonne</t>
  </si>
  <si>
    <t>Last Updated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</si>
</sst>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 #,##0.00_);_(* \(#,##0.00\);_(* &quot;-&quot;??_);_(@_)"/>
    <numFmt numFmtId="165" formatCode="_(* #,##0.000_);_(* \(#,##0.000\);_(* &quot;-&quot;??_);_(@_)"/>
  </numFmts>
  <fonts count="33" x14ac:knownFonts="1">
    <font>
      <sz val="11"/>
      <color theme="1"/>
      <name val="Calibri"/>
      <family val="2"/>
      <scheme val="minor"/>
    </font>
    <font>
      <u/>
      <sz val="11"/>
      <color theme="10"/>
      <name val="Calibri"/>
      <family val="2"/>
      <scheme val="minor"/>
    </font>
    <font>
      <sz val="11"/>
      <color theme="1"/>
      <name val="Calibri"/>
      <family val="2"/>
      <scheme val="minor"/>
    </font>
    <font>
      <b/>
      <sz val="11"/>
      <color theme="1"/>
      <name val="Calibri"/>
      <family val="2"/>
      <scheme val="minor"/>
    </font>
    <font>
      <sz val="8"/>
      <name val="Calibri"/>
      <family val="2"/>
      <scheme val="minor"/>
    </font>
    <font>
      <b/>
      <i/>
      <sz val="11"/>
      <color theme="1"/>
      <name val="Calibri"/>
      <family val="2"/>
      <scheme val="minor"/>
    </font>
    <font>
      <sz val="11"/>
      <color theme="1"/>
      <name val="Franklin Gothic Book"/>
      <family val="2"/>
    </font>
    <font>
      <sz val="11"/>
      <color rgb="FF164057"/>
      <name val="Franklin Gothic Book"/>
      <family val="2"/>
    </font>
    <font>
      <sz val="11"/>
      <color theme="1"/>
      <name val="Franklin Gothic Medium"/>
      <family val="2"/>
    </font>
    <font>
      <sz val="24"/>
      <color rgb="FF164057"/>
      <name val="Arial"/>
      <family val="2"/>
    </font>
    <font>
      <sz val="10"/>
      <color rgb="FF164057"/>
      <name val="Arial"/>
      <family val="2"/>
    </font>
    <font>
      <b/>
      <sz val="12"/>
      <color rgb="FF164057"/>
      <name val="Arial"/>
      <family val="2"/>
    </font>
    <font>
      <sz val="10"/>
      <color theme="1"/>
      <name val="Arial"/>
      <family val="2"/>
    </font>
    <font>
      <b/>
      <sz val="10"/>
      <color rgb="FF164057"/>
      <name val="Arial"/>
      <family val="2"/>
    </font>
    <font>
      <b/>
      <sz val="11"/>
      <color theme="0"/>
      <name val="Arial"/>
      <family val="2"/>
    </font>
    <font>
      <b/>
      <sz val="10"/>
      <color theme="1"/>
      <name val="Arial"/>
      <family val="2"/>
    </font>
    <font>
      <b/>
      <sz val="11"/>
      <color rgb="FF164057"/>
      <name val="Arial"/>
      <family val="2"/>
    </font>
    <font>
      <b/>
      <sz val="11"/>
      <color rgb="FF164057"/>
      <name val="Franklin Gothic Book"/>
      <family val="2"/>
    </font>
    <font>
      <b/>
      <sz val="22"/>
      <color rgb="FF164057"/>
      <name val="Arial"/>
      <family val="2"/>
    </font>
    <font>
      <u/>
      <sz val="10"/>
      <color theme="10"/>
      <name val="Arial"/>
      <family val="2"/>
    </font>
    <font>
      <b/>
      <sz val="11"/>
      <color theme="1"/>
      <name val="Arial"/>
      <family val="2"/>
    </font>
    <font>
      <sz val="11"/>
      <color theme="1"/>
      <name val="Arial"/>
      <family val="2"/>
    </font>
    <font>
      <sz val="11"/>
      <color rgb="FF164057"/>
      <name val="Arial"/>
      <family val="2"/>
    </font>
    <font>
      <sz val="11"/>
      <color rgb="FF000000"/>
      <name val="Arial"/>
      <family val="2"/>
    </font>
    <font>
      <sz val="11"/>
      <color rgb="FFFF0000"/>
      <name val="Arial"/>
      <family val="2"/>
    </font>
    <font>
      <sz val="11"/>
      <name val="Arial"/>
      <family val="2"/>
    </font>
    <font>
      <u val="double"/>
      <sz val="11"/>
      <color rgb="FF164057"/>
      <name val="Arial"/>
      <family val="2"/>
    </font>
    <font>
      <b/>
      <u val="double"/>
      <sz val="11"/>
      <color rgb="FF164057"/>
      <name val="Arial"/>
      <family val="2"/>
    </font>
    <font>
      <b/>
      <sz val="11"/>
      <color rgb="FF000000"/>
      <name val="Calibri"/>
      <family val="2"/>
    </font>
    <font>
      <sz val="36"/>
      <color theme="0"/>
      <name val="Franklin Gothic Book"/>
    </font>
    <font>
      <sz val="11"/>
      <color rgb="FF000000"/>
      <name val="Calibri"/>
    </font>
    <font>
      <sz val="11"/>
      <color rgb="FF41B496"/>
      <name val="Arial"/>
      <family val="2"/>
    </font>
    <font>
      <sz val="10"/>
      <name val="Arial"/>
      <family val="2"/>
    </font>
  </fonts>
  <fills count="17">
    <fill>
      <patternFill patternType="none"/>
    </fill>
    <fill>
      <patternFill patternType="gray125"/>
    </fill>
    <fill>
      <patternFill patternType="solid">
        <fgColor theme="4" tint="0.59999389629810485"/>
        <bgColor indexed="64"/>
      </patternFill>
    </fill>
    <fill>
      <patternFill patternType="solid">
        <fgColor theme="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41B496"/>
        <bgColor indexed="64"/>
      </patternFill>
    </fill>
    <fill>
      <patternFill patternType="solid">
        <fgColor rgb="FF89A4B3"/>
        <bgColor indexed="64"/>
      </patternFill>
    </fill>
    <fill>
      <patternFill patternType="solid">
        <fgColor rgb="FFB8CAD4"/>
        <bgColor indexed="64"/>
      </patternFill>
    </fill>
    <fill>
      <patternFill patternType="solid">
        <fgColor rgb="FFB8CAD4"/>
        <bgColor rgb="FF000000"/>
      </patternFill>
    </fill>
    <fill>
      <patternFill patternType="solid">
        <fgColor rgb="FFE7E6E6"/>
        <bgColor rgb="FF000000"/>
      </patternFill>
    </fill>
    <fill>
      <patternFill patternType="solid">
        <fgColor rgb="FF41B496"/>
        <bgColor rgb="FF000000"/>
      </patternFill>
    </fill>
    <fill>
      <patternFill patternType="solid">
        <fgColor theme="0" tint="-4.9989318521683403E-2"/>
        <bgColor rgb="FF000000"/>
      </patternFill>
    </fill>
    <fill>
      <patternFill patternType="solid">
        <fgColor rgb="FF164057"/>
        <bgColor rgb="FF000000"/>
      </patternFill>
    </fill>
    <fill>
      <patternFill patternType="solid">
        <fgColor rgb="FFF2F2F2"/>
        <bgColor rgb="FF000000"/>
      </patternFill>
    </fill>
  </fills>
  <borders count="15">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theme="0"/>
      </right>
      <top/>
      <bottom/>
      <diagonal/>
    </border>
    <border>
      <left style="thin">
        <color theme="0"/>
      </left>
      <right/>
      <top/>
      <bottom/>
      <diagonal/>
    </border>
    <border>
      <left/>
      <right/>
      <top style="thin">
        <color theme="1"/>
      </top>
      <bottom/>
      <diagonal/>
    </border>
    <border>
      <left style="thin">
        <color rgb="FF000000"/>
      </left>
      <right/>
      <top style="thin">
        <color indexed="64"/>
      </top>
      <bottom/>
      <diagonal/>
    </border>
    <border>
      <left/>
      <right/>
      <top style="thin">
        <color rgb="FF000000"/>
      </top>
      <bottom/>
      <diagonal/>
    </border>
    <border>
      <left/>
      <right style="thin">
        <color rgb="FF000000"/>
      </right>
      <top/>
      <bottom/>
      <diagonal/>
    </border>
    <border>
      <left style="medium">
        <color rgb="FF000000"/>
      </left>
      <right/>
      <top style="medium">
        <color rgb="FF000000"/>
      </top>
      <bottom/>
      <diagonal/>
    </border>
  </borders>
  <cellStyleXfs count="4">
    <xf numFmtId="0" fontId="0" fillId="0" borderId="0"/>
    <xf numFmtId="0" fontId="1" fillId="0" borderId="0" applyNumberFormat="0" applyFill="0" applyBorder="0" applyAlignment="0" applyProtection="0"/>
    <xf numFmtId="164" fontId="2" fillId="0" borderId="0" applyFont="0" applyFill="0" applyBorder="0" applyAlignment="0" applyProtection="0"/>
    <xf numFmtId="44" fontId="2" fillId="0" borderId="0" applyFont="0" applyFill="0" applyBorder="0" applyAlignment="0" applyProtection="0"/>
  </cellStyleXfs>
  <cellXfs count="96">
    <xf numFmtId="0" fontId="0" fillId="0" borderId="0" xfId="0"/>
    <xf numFmtId="0" fontId="1" fillId="0" borderId="0" xfId="1"/>
    <xf numFmtId="0" fontId="3" fillId="0" borderId="0" xfId="0" applyFont="1" applyAlignment="1">
      <alignment horizontal="center" wrapText="1"/>
    </xf>
    <xf numFmtId="0" fontId="0" fillId="4" borderId="5" xfId="0" applyFill="1" applyBorder="1"/>
    <xf numFmtId="0" fontId="5" fillId="5" borderId="4" xfId="0" applyFont="1" applyFill="1" applyBorder="1"/>
    <xf numFmtId="0" fontId="7" fillId="0" borderId="0" xfId="0" applyFont="1"/>
    <xf numFmtId="0" fontId="8" fillId="0" borderId="0" xfId="0" applyFont="1"/>
    <xf numFmtId="0" fontId="6" fillId="0" borderId="1" xfId="0" applyFont="1" applyBorder="1"/>
    <xf numFmtId="0" fontId="0" fillId="6" borderId="0" xfId="0" applyFill="1"/>
    <xf numFmtId="0" fontId="0" fillId="6" borderId="2" xfId="0" applyFill="1" applyBorder="1"/>
    <xf numFmtId="0" fontId="11" fillId="7" borderId="0" xfId="0" applyFont="1" applyFill="1"/>
    <xf numFmtId="0" fontId="10" fillId="7" borderId="0" xfId="0" applyFont="1" applyFill="1"/>
    <xf numFmtId="0" fontId="12" fillId="7" borderId="7" xfId="0" applyFont="1" applyFill="1" applyBorder="1"/>
    <xf numFmtId="0" fontId="11" fillId="7" borderId="0" xfId="0" applyFont="1" applyFill="1" applyAlignment="1">
      <alignment horizontal="center"/>
    </xf>
    <xf numFmtId="0" fontId="12" fillId="0" borderId="0" xfId="0" applyFont="1"/>
    <xf numFmtId="0" fontId="15" fillId="0" borderId="1" xfId="0" applyFont="1" applyBorder="1"/>
    <xf numFmtId="0" fontId="12" fillId="3" borderId="3" xfId="0" applyFont="1" applyFill="1" applyBorder="1"/>
    <xf numFmtId="0" fontId="12" fillId="3" borderId="1" xfId="0" applyFont="1" applyFill="1" applyBorder="1"/>
    <xf numFmtId="164" fontId="12" fillId="3" borderId="12" xfId="2" applyFont="1" applyFill="1" applyBorder="1"/>
    <xf numFmtId="164" fontId="12" fillId="3" borderId="3" xfId="2" applyFont="1" applyFill="1" applyBorder="1"/>
    <xf numFmtId="0" fontId="12" fillId="2" borderId="1" xfId="0" applyFont="1" applyFill="1" applyBorder="1" applyAlignment="1">
      <alignment horizontal="right"/>
    </xf>
    <xf numFmtId="44" fontId="12" fillId="3" borderId="3" xfId="3" applyFont="1" applyFill="1" applyBorder="1"/>
    <xf numFmtId="44" fontId="12" fillId="3" borderId="1" xfId="3" applyFont="1" applyFill="1" applyBorder="1"/>
    <xf numFmtId="0" fontId="12" fillId="0" borderId="13" xfId="0" applyFont="1" applyBorder="1"/>
    <xf numFmtId="0" fontId="14" fillId="9" borderId="8" xfId="0" applyFont="1" applyFill="1" applyBorder="1" applyAlignment="1">
      <alignment horizontal="center" vertical="center" wrapText="1"/>
    </xf>
    <xf numFmtId="0" fontId="14" fillId="9" borderId="0" xfId="0" applyFont="1" applyFill="1" applyAlignment="1">
      <alignment horizontal="center" vertical="center" wrapText="1"/>
    </xf>
    <xf numFmtId="0" fontId="14" fillId="9" borderId="9" xfId="0" applyFont="1" applyFill="1" applyBorder="1" applyAlignment="1">
      <alignment horizontal="center" vertical="center" wrapText="1"/>
    </xf>
    <xf numFmtId="164" fontId="12" fillId="8" borderId="3" xfId="2" applyFont="1" applyFill="1" applyBorder="1"/>
    <xf numFmtId="165" fontId="12" fillId="8" borderId="3" xfId="2" applyNumberFormat="1" applyFont="1" applyFill="1" applyBorder="1"/>
    <xf numFmtId="164" fontId="12" fillId="8" borderId="4" xfId="2" applyFont="1" applyFill="1" applyBorder="1"/>
    <xf numFmtId="0" fontId="13" fillId="0" borderId="0" xfId="0" applyFont="1"/>
    <xf numFmtId="0" fontId="13" fillId="0" borderId="0" xfId="0" applyFont="1" applyAlignment="1">
      <alignment horizontal="center"/>
    </xf>
    <xf numFmtId="0" fontId="13" fillId="5" borderId="0" xfId="0" applyFont="1" applyFill="1"/>
    <xf numFmtId="0" fontId="13" fillId="0" borderId="0" xfId="0" applyFont="1" applyAlignment="1">
      <alignment horizontal="right"/>
    </xf>
    <xf numFmtId="0" fontId="17" fillId="0" borderId="0" xfId="0" applyFont="1"/>
    <xf numFmtId="0" fontId="10" fillId="0" borderId="0" xfId="0" applyFont="1" applyAlignment="1">
      <alignment horizontal="right"/>
    </xf>
    <xf numFmtId="0" fontId="10" fillId="0" borderId="0" xfId="0" applyFont="1"/>
    <xf numFmtId="0" fontId="13" fillId="0" borderId="1" xfId="0" applyFont="1" applyBorder="1" applyAlignment="1">
      <alignment horizontal="right"/>
    </xf>
    <xf numFmtId="0" fontId="19" fillId="0" borderId="0" xfId="1" applyFont="1"/>
    <xf numFmtId="0" fontId="12" fillId="0" borderId="2" xfId="0" applyFont="1" applyBorder="1"/>
    <xf numFmtId="0" fontId="10" fillId="6" borderId="10" xfId="0" applyFont="1" applyFill="1" applyBorder="1" applyAlignment="1">
      <alignment horizontal="right"/>
    </xf>
    <xf numFmtId="0" fontId="10" fillId="6" borderId="0" xfId="0" applyFont="1" applyFill="1" applyAlignment="1">
      <alignment horizontal="right"/>
    </xf>
    <xf numFmtId="0" fontId="10" fillId="6" borderId="2" xfId="0" applyFont="1" applyFill="1" applyBorder="1" applyAlignment="1">
      <alignment horizontal="right"/>
    </xf>
    <xf numFmtId="0" fontId="13" fillId="6" borderId="0" xfId="0" applyFont="1" applyFill="1"/>
    <xf numFmtId="0" fontId="10" fillId="6" borderId="10" xfId="0" applyFont="1" applyFill="1" applyBorder="1"/>
    <xf numFmtId="0" fontId="12" fillId="6" borderId="10" xfId="0" applyFont="1" applyFill="1" applyBorder="1"/>
    <xf numFmtId="0" fontId="10" fillId="6" borderId="0" xfId="0" applyFont="1" applyFill="1"/>
    <xf numFmtId="0" fontId="19" fillId="6" borderId="0" xfId="1" applyFont="1" applyFill="1" applyBorder="1"/>
    <xf numFmtId="0" fontId="12" fillId="6" borderId="0" xfId="0" applyFont="1" applyFill="1"/>
    <xf numFmtId="0" fontId="19" fillId="6" borderId="2" xfId="1" applyFont="1" applyFill="1" applyBorder="1"/>
    <xf numFmtId="0" fontId="12" fillId="6" borderId="2" xfId="0" applyFont="1" applyFill="1" applyBorder="1"/>
    <xf numFmtId="0" fontId="16" fillId="10" borderId="0" xfId="0" applyFont="1" applyFill="1" applyAlignment="1">
      <alignment horizontal="center" vertical="center"/>
    </xf>
    <xf numFmtId="0" fontId="21" fillId="0" borderId="0" xfId="0" applyFont="1"/>
    <xf numFmtId="0" fontId="20" fillId="7" borderId="0" xfId="0" applyFont="1" applyFill="1"/>
    <xf numFmtId="0" fontId="21" fillId="7" borderId="0" xfId="0" applyFont="1" applyFill="1"/>
    <xf numFmtId="0" fontId="21" fillId="7" borderId="7" xfId="0" applyFont="1" applyFill="1" applyBorder="1"/>
    <xf numFmtId="0" fontId="16" fillId="6" borderId="0" xfId="0" applyFont="1" applyFill="1" applyAlignment="1">
      <alignment horizontal="center"/>
    </xf>
    <xf numFmtId="0" fontId="16" fillId="6" borderId="0" xfId="0" applyFont="1" applyFill="1"/>
    <xf numFmtId="0" fontId="21" fillId="6" borderId="0" xfId="0" applyFont="1" applyFill="1"/>
    <xf numFmtId="0" fontId="20" fillId="7" borderId="0" xfId="0" applyFont="1" applyFill="1" applyAlignment="1">
      <alignment horizontal="center"/>
    </xf>
    <xf numFmtId="0" fontId="20" fillId="6" borderId="0" xfId="0" applyFont="1" applyFill="1"/>
    <xf numFmtId="0" fontId="20" fillId="6" borderId="0" xfId="0" applyFont="1" applyFill="1" applyAlignment="1">
      <alignment horizontal="left"/>
    </xf>
    <xf numFmtId="0" fontId="22" fillId="6" borderId="0" xfId="0" applyFont="1" applyFill="1"/>
    <xf numFmtId="0" fontId="26" fillId="6" borderId="0" xfId="0" applyFont="1" applyFill="1" applyAlignment="1">
      <alignment vertical="center"/>
    </xf>
    <xf numFmtId="0" fontId="22" fillId="6" borderId="0" xfId="0" applyFont="1" applyFill="1" applyAlignment="1">
      <alignment horizontal="left" indent="1"/>
    </xf>
    <xf numFmtId="0" fontId="11" fillId="14" borderId="0" xfId="0" applyFont="1" applyFill="1"/>
    <xf numFmtId="0" fontId="23" fillId="14" borderId="0" xfId="0" applyFont="1" applyFill="1"/>
    <xf numFmtId="0" fontId="23" fillId="11" borderId="0" xfId="0" applyFont="1" applyFill="1"/>
    <xf numFmtId="0" fontId="23" fillId="12" borderId="0" xfId="0" applyFont="1" applyFill="1"/>
    <xf numFmtId="0" fontId="23" fillId="13" borderId="0" xfId="0" applyFont="1" applyFill="1"/>
    <xf numFmtId="0" fontId="21" fillId="7" borderId="6" xfId="0" applyFont="1" applyFill="1" applyBorder="1"/>
    <xf numFmtId="0" fontId="20" fillId="0" borderId="1" xfId="0" applyFont="1" applyBorder="1"/>
    <xf numFmtId="0" fontId="21" fillId="0" borderId="1" xfId="0" applyFont="1" applyBorder="1"/>
    <xf numFmtId="0" fontId="20" fillId="0" borderId="0" xfId="0" applyFont="1"/>
    <xf numFmtId="0" fontId="3" fillId="0" borderId="0" xfId="0" applyFont="1" applyAlignment="1">
      <alignment horizontal="right"/>
    </xf>
    <xf numFmtId="14" fontId="0" fillId="0" borderId="0" xfId="0" applyNumberFormat="1"/>
    <xf numFmtId="0" fontId="9" fillId="7" borderId="0" xfId="0" applyFont="1" applyFill="1" applyAlignment="1">
      <alignment horizontal="left" vertical="center" indent="2"/>
    </xf>
    <xf numFmtId="0" fontId="28" fillId="15" borderId="14" xfId="0" applyFont="1" applyFill="1" applyBorder="1"/>
    <xf numFmtId="0" fontId="10" fillId="16" borderId="0" xfId="0" applyFont="1" applyFill="1"/>
    <xf numFmtId="0" fontId="10" fillId="16" borderId="2" xfId="0" applyFont="1" applyFill="1" applyBorder="1"/>
    <xf numFmtId="0" fontId="0" fillId="10" borderId="11" xfId="0" applyFill="1" applyBorder="1" applyAlignment="1" applyProtection="1">
      <alignment horizontal="right"/>
      <protection locked="0"/>
    </xf>
    <xf numFmtId="0" fontId="0" fillId="10" borderId="1" xfId="0" applyFill="1" applyBorder="1" applyAlignment="1" applyProtection="1">
      <alignment horizontal="right"/>
      <protection locked="0"/>
    </xf>
    <xf numFmtId="0" fontId="12" fillId="10" borderId="3" xfId="0" applyFont="1" applyFill="1" applyBorder="1" applyAlignment="1" applyProtection="1">
      <alignment horizontal="right"/>
      <protection locked="0"/>
    </xf>
    <xf numFmtId="0" fontId="12" fillId="10" borderId="1" xfId="0" applyFont="1" applyFill="1" applyBorder="1" applyAlignment="1" applyProtection="1">
      <alignment horizontal="right"/>
      <protection locked="0"/>
    </xf>
    <xf numFmtId="0" fontId="0" fillId="10" borderId="3" xfId="0" applyFill="1" applyBorder="1" applyAlignment="1" applyProtection="1">
      <alignment horizontal="right"/>
      <protection locked="0"/>
    </xf>
    <xf numFmtId="0" fontId="1" fillId="0" borderId="0" xfId="1" applyBorder="1"/>
    <xf numFmtId="0" fontId="32" fillId="0" borderId="0" xfId="1" applyFont="1" applyBorder="1"/>
    <xf numFmtId="2" fontId="10" fillId="0" borderId="0" xfId="0" applyNumberFormat="1" applyFont="1"/>
    <xf numFmtId="0" fontId="22" fillId="6" borderId="0" xfId="0" applyFont="1" applyFill="1" applyAlignment="1">
      <alignment horizontal="left" vertical="center" wrapText="1" indent="2"/>
    </xf>
    <xf numFmtId="0" fontId="9" fillId="7" borderId="0" xfId="0" applyFont="1" applyFill="1" applyAlignment="1">
      <alignment horizontal="left" vertical="center" indent="2"/>
    </xf>
    <xf numFmtId="0" fontId="21" fillId="7" borderId="0" xfId="0" applyFont="1" applyFill="1" applyAlignment="1">
      <alignment horizontal="center"/>
    </xf>
    <xf numFmtId="0" fontId="29" fillId="15" borderId="0" xfId="0" applyFont="1" applyFill="1" applyAlignment="1">
      <alignment horizontal="left" vertical="center"/>
    </xf>
    <xf numFmtId="0" fontId="30" fillId="15" borderId="0" xfId="0" applyFont="1" applyFill="1" applyAlignment="1">
      <alignment horizontal="left" vertical="center"/>
    </xf>
    <xf numFmtId="0" fontId="16" fillId="10" borderId="0" xfId="0" applyFont="1" applyFill="1" applyAlignment="1">
      <alignment horizontal="center" vertical="center"/>
    </xf>
    <xf numFmtId="0" fontId="18" fillId="0" borderId="0" xfId="0" applyFont="1" applyAlignment="1">
      <alignment vertical="center" indent="2"/>
    </xf>
    <xf numFmtId="0" fontId="18" fillId="0" borderId="2" xfId="0" applyFont="1" applyBorder="1" applyAlignment="1">
      <alignment vertical="center" indent="2"/>
    </xf>
  </cellXfs>
  <cellStyles count="4">
    <cellStyle name="Comma" xfId="2" builtinId="3"/>
    <cellStyle name="Currency" xfId="3" builtinId="4"/>
    <cellStyle name="Hyperlink" xfId="1" builtinId="8"/>
    <cellStyle name="Normal" xfId="0" builtinId="0"/>
  </cellStyles>
  <dxfs count="0"/>
  <tableStyles count="0" defaultTableStyle="TableStyleMedium2" defaultPivotStyle="PivotStyleLight16"/>
  <colors>
    <mruColors>
      <color rgb="FF41B496"/>
      <color rgb="FF164057"/>
      <color rgb="FFB8CAD4"/>
      <color rgb="FF89A4B3"/>
      <color rgb="FFBCF5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Energy use by productivity (kg)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Graph!$H$10</c:f>
              <c:strCache>
                <c:ptCount val="1"/>
              </c:strCache>
            </c:strRef>
          </c:tx>
          <c:spPr>
            <a:ln w="28575" cap="rnd">
              <a:solidFill>
                <a:schemeClr val="accent1"/>
              </a:solidFill>
              <a:round/>
            </a:ln>
            <a:effectLst/>
          </c:spPr>
          <c:marker>
            <c:symbol val="none"/>
          </c:marker>
          <c:cat>
            <c:strRef>
              <c:f>'Energy Calculator'!$S$8:$S$19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'Energy Calculator'!$Z$8:$Z$19</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B48D-486F-B44E-C8426412646A}"/>
            </c:ext>
          </c:extLst>
        </c:ser>
        <c:dLbls>
          <c:showLegendKey val="0"/>
          <c:showVal val="0"/>
          <c:showCatName val="0"/>
          <c:showSerName val="0"/>
          <c:showPercent val="0"/>
          <c:showBubbleSize val="0"/>
        </c:dLbls>
        <c:smooth val="0"/>
        <c:axId val="563994672"/>
        <c:axId val="563990736"/>
      </c:lineChart>
      <c:catAx>
        <c:axId val="563994672"/>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3990736"/>
        <c:crosses val="autoZero"/>
        <c:auto val="1"/>
        <c:lblAlgn val="ctr"/>
        <c:lblOffset val="100"/>
        <c:noMultiLvlLbl val="0"/>
      </c:catAx>
      <c:valAx>
        <c:axId val="56399073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Energy Intensity (kWh/kg)</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3994672"/>
        <c:crosses val="autoZero"/>
        <c:crossBetween val="between"/>
      </c:valAx>
      <c:spPr>
        <a:noFill/>
        <a:ln>
          <a:solidFill>
            <a:sysClr val="windowText" lastClr="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14</xdr:col>
      <xdr:colOff>45720</xdr:colOff>
      <xdr:row>0</xdr:row>
      <xdr:rowOff>258128</xdr:rowOff>
    </xdr:from>
    <xdr:to>
      <xdr:col>16</xdr:col>
      <xdr:colOff>77946</xdr:colOff>
      <xdr:row>0</xdr:row>
      <xdr:rowOff>1355861</xdr:rowOff>
    </xdr:to>
    <xdr:pic>
      <xdr:nvPicPr>
        <xdr:cNvPr id="4" name="Picture 2">
          <a:extLst>
            <a:ext uri="{FF2B5EF4-FFF2-40B4-BE49-F238E27FC236}">
              <a16:creationId xmlns:a16="http://schemas.microsoft.com/office/drawing/2014/main" id="{ED957BE9-1D0D-4FDA-9556-98B192520C1E}"/>
            </a:ext>
          </a:extLst>
        </xdr:cNvPr>
        <xdr:cNvPicPr>
          <a:picLocks noChangeAspect="1"/>
        </xdr:cNvPicPr>
      </xdr:nvPicPr>
      <xdr:blipFill>
        <a:blip xmlns:r="http://schemas.openxmlformats.org/officeDocument/2006/relationships" r:embed="rId1"/>
        <a:stretch>
          <a:fillRect/>
        </a:stretch>
      </xdr:blipFill>
      <xdr:spPr>
        <a:xfrm>
          <a:off x="15964376" y="258128"/>
          <a:ext cx="1925320" cy="11053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148590</xdr:colOff>
      <xdr:row>0</xdr:row>
      <xdr:rowOff>272415</xdr:rowOff>
    </xdr:from>
    <xdr:to>
      <xdr:col>27</xdr:col>
      <xdr:colOff>685165</xdr:colOff>
      <xdr:row>0</xdr:row>
      <xdr:rowOff>1373958</xdr:rowOff>
    </xdr:to>
    <xdr:pic>
      <xdr:nvPicPr>
        <xdr:cNvPr id="4" name="Picture 2">
          <a:extLst>
            <a:ext uri="{FF2B5EF4-FFF2-40B4-BE49-F238E27FC236}">
              <a16:creationId xmlns:a16="http://schemas.microsoft.com/office/drawing/2014/main" id="{97453629-186C-46FA-A5A4-E2FDF640DB81}"/>
            </a:ext>
          </a:extLst>
        </xdr:cNvPr>
        <xdr:cNvPicPr>
          <a:picLocks noChangeAspect="1"/>
        </xdr:cNvPicPr>
      </xdr:nvPicPr>
      <xdr:blipFill>
        <a:blip xmlns:r="http://schemas.openxmlformats.org/officeDocument/2006/relationships" r:embed="rId1"/>
        <a:stretch>
          <a:fillRect/>
        </a:stretch>
      </xdr:blipFill>
      <xdr:spPr>
        <a:xfrm>
          <a:off x="16960215" y="272415"/>
          <a:ext cx="1927225" cy="11015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352424</xdr:colOff>
      <xdr:row>5</xdr:row>
      <xdr:rowOff>14286</xdr:rowOff>
    </xdr:from>
    <xdr:to>
      <xdr:col>15</xdr:col>
      <xdr:colOff>1323975</xdr:colOff>
      <xdr:row>25</xdr:row>
      <xdr:rowOff>190499</xdr:rowOff>
    </xdr:to>
    <xdr:graphicFrame macro="">
      <xdr:nvGraphicFramePr>
        <xdr:cNvPr id="3" name="Chart 2">
          <a:extLst>
            <a:ext uri="{FF2B5EF4-FFF2-40B4-BE49-F238E27FC236}">
              <a16:creationId xmlns:a16="http://schemas.microsoft.com/office/drawing/2014/main" id="{FCD209D4-9A86-48DD-BD44-6820FC7077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390525</xdr:colOff>
      <xdr:row>0</xdr:row>
      <xdr:rowOff>238125</xdr:rowOff>
    </xdr:from>
    <xdr:to>
      <xdr:col>23</xdr:col>
      <xdr:colOff>483235</xdr:colOff>
      <xdr:row>0</xdr:row>
      <xdr:rowOff>1335858</xdr:rowOff>
    </xdr:to>
    <xdr:pic>
      <xdr:nvPicPr>
        <xdr:cNvPr id="5" name="Picture 2">
          <a:extLst>
            <a:ext uri="{FF2B5EF4-FFF2-40B4-BE49-F238E27FC236}">
              <a16:creationId xmlns:a16="http://schemas.microsoft.com/office/drawing/2014/main" id="{F74151DB-D0D2-4E9A-A84D-AEE27C42ACCE}"/>
            </a:ext>
          </a:extLst>
        </xdr:cNvPr>
        <xdr:cNvPicPr>
          <a:picLocks noChangeAspect="1"/>
        </xdr:cNvPicPr>
      </xdr:nvPicPr>
      <xdr:blipFill>
        <a:blip xmlns:r="http://schemas.openxmlformats.org/officeDocument/2006/relationships" r:embed="rId2"/>
        <a:stretch>
          <a:fillRect/>
        </a:stretch>
      </xdr:blipFill>
      <xdr:spPr>
        <a:xfrm>
          <a:off x="14354175" y="238125"/>
          <a:ext cx="1921510" cy="10977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393384</xdr:colOff>
      <xdr:row>11</xdr:row>
      <xdr:rowOff>123653</xdr:rowOff>
    </xdr:from>
    <xdr:to>
      <xdr:col>30</xdr:col>
      <xdr:colOff>144459</xdr:colOff>
      <xdr:row>29</xdr:row>
      <xdr:rowOff>11907</xdr:rowOff>
    </xdr:to>
    <xdr:pic>
      <xdr:nvPicPr>
        <xdr:cNvPr id="2" name="Picture 1">
          <a:extLst>
            <a:ext uri="{FF2B5EF4-FFF2-40B4-BE49-F238E27FC236}">
              <a16:creationId xmlns:a16="http://schemas.microsoft.com/office/drawing/2014/main" id="{E04ACE91-CB86-D705-05AE-EDD43662E1A4}"/>
            </a:ext>
          </a:extLst>
        </xdr:cNvPr>
        <xdr:cNvPicPr>
          <a:picLocks noChangeAspect="1"/>
        </xdr:cNvPicPr>
      </xdr:nvPicPr>
      <xdr:blipFill>
        <a:blip xmlns:r="http://schemas.openxmlformats.org/officeDocument/2006/relationships" r:embed="rId1"/>
        <a:stretch>
          <a:fillRect/>
        </a:stretch>
      </xdr:blipFill>
      <xdr:spPr>
        <a:xfrm>
          <a:off x="393384" y="2088184"/>
          <a:ext cx="17967638" cy="3102942"/>
        </a:xfrm>
        <a:prstGeom prst="rect">
          <a:avLst/>
        </a:prstGeom>
      </xdr:spPr>
    </xdr:pic>
    <xdr:clientData/>
  </xdr:twoCellAnchor>
  <xdr:twoCellAnchor>
    <xdr:from>
      <xdr:col>0</xdr:col>
      <xdr:colOff>250508</xdr:colOff>
      <xdr:row>34</xdr:row>
      <xdr:rowOff>53341</xdr:rowOff>
    </xdr:from>
    <xdr:to>
      <xdr:col>9</xdr:col>
      <xdr:colOff>4287</xdr:colOff>
      <xdr:row>41</xdr:row>
      <xdr:rowOff>148115</xdr:rowOff>
    </xdr:to>
    <xdr:sp macro="" textlink="">
      <xdr:nvSpPr>
        <xdr:cNvPr id="4" name="Speech Bubble: Rectangle 3">
          <a:extLst>
            <a:ext uri="{FF2B5EF4-FFF2-40B4-BE49-F238E27FC236}">
              <a16:creationId xmlns:a16="http://schemas.microsoft.com/office/drawing/2014/main" id="{58A05C27-8712-49E3-9724-0D3EE459668C}"/>
            </a:ext>
          </a:extLst>
        </xdr:cNvPr>
        <xdr:cNvSpPr/>
      </xdr:nvSpPr>
      <xdr:spPr>
        <a:xfrm>
          <a:off x="250508" y="6125529"/>
          <a:ext cx="5218748" cy="1344930"/>
        </a:xfrm>
        <a:prstGeom prst="wedgeRectCallout">
          <a:avLst>
            <a:gd name="adj1" fmla="val 3258"/>
            <a:gd name="adj2" fmla="val -215395"/>
          </a:avLst>
        </a:prstGeom>
        <a:solidFill>
          <a:srgbClr val="16405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t>Step 1: Enter </a:t>
          </a:r>
          <a:r>
            <a:rPr lang="en-NZ" sz="1100" baseline="0"/>
            <a:t>production for each month</a:t>
          </a:r>
        </a:p>
        <a:p>
          <a:pPr algn="l"/>
          <a:r>
            <a:rPr lang="en-NZ" sz="1100" baseline="0"/>
            <a:t>The editable cells have allowed for the case where a site may have multiple differing batch types they wish to track. In this example the site has only 1 batch.</a:t>
          </a:r>
        </a:p>
        <a:p>
          <a:pPr algn="l"/>
          <a:r>
            <a:rPr lang="en-NZ" sz="1100" baseline="0"/>
            <a:t>The site was able to produce  60kg and runs 3 batch over 4 days. </a:t>
          </a:r>
        </a:p>
        <a:p>
          <a:pPr algn="l"/>
          <a:r>
            <a:rPr lang="en-NZ" sz="1100" baseline="0">
              <a:solidFill>
                <a:schemeClr val="lt1"/>
              </a:solidFill>
              <a:effectLst/>
              <a:latin typeface="+mn-lt"/>
              <a:ea typeface="+mn-ea"/>
              <a:cs typeface="+mn-cs"/>
            </a:rPr>
            <a:t>The grey total sum cell will automatically change. The value displayed will be a sum of the total production for that month.</a:t>
          </a:r>
          <a:endParaRPr lang="en-NZ">
            <a:effectLst/>
          </a:endParaRPr>
        </a:p>
      </xdr:txBody>
    </xdr:sp>
    <xdr:clientData/>
  </xdr:twoCellAnchor>
  <xdr:twoCellAnchor>
    <xdr:from>
      <xdr:col>10</xdr:col>
      <xdr:colOff>330992</xdr:colOff>
      <xdr:row>36</xdr:row>
      <xdr:rowOff>172199</xdr:rowOff>
    </xdr:from>
    <xdr:to>
      <xdr:col>19</xdr:col>
      <xdr:colOff>157638</xdr:colOff>
      <xdr:row>44</xdr:row>
      <xdr:rowOff>70077</xdr:rowOff>
    </xdr:to>
    <xdr:sp macro="" textlink="">
      <xdr:nvSpPr>
        <xdr:cNvPr id="13" name="Speech Bubble: Rectangle 12">
          <a:extLst>
            <a:ext uri="{FF2B5EF4-FFF2-40B4-BE49-F238E27FC236}">
              <a16:creationId xmlns:a16="http://schemas.microsoft.com/office/drawing/2014/main" id="{579A26D9-6A25-4BC6-AB13-66E0BC0F2178}"/>
            </a:ext>
          </a:extLst>
        </xdr:cNvPr>
        <xdr:cNvSpPr/>
      </xdr:nvSpPr>
      <xdr:spPr>
        <a:xfrm>
          <a:off x="6403180" y="6601574"/>
          <a:ext cx="5291614" cy="1326628"/>
        </a:xfrm>
        <a:prstGeom prst="wedgeRectCallout">
          <a:avLst>
            <a:gd name="adj1" fmla="val -29444"/>
            <a:gd name="adj2" fmla="val -208051"/>
          </a:avLst>
        </a:prstGeom>
        <a:solidFill>
          <a:srgbClr val="16405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t>Step 2: Enter energy consumed within that month of production</a:t>
          </a:r>
          <a:r>
            <a:rPr lang="en-NZ" sz="1100" baseline="0"/>
            <a:t> </a:t>
          </a:r>
        </a:p>
        <a:p>
          <a:pPr algn="l"/>
          <a:r>
            <a:rPr lang="en-NZ" sz="1100" baseline="0"/>
            <a:t>The editable cells have allowed for the case where a site may have multiple fuel options. In this example natural gas and electricity are used.</a:t>
          </a:r>
        </a:p>
        <a:p>
          <a:pPr algn="l"/>
          <a:endParaRPr lang="en-NZ" sz="1100" baseline="0"/>
        </a:p>
        <a:p>
          <a:pPr algn="l"/>
          <a:endParaRPr lang="en-NZ" sz="1100" baseline="0"/>
        </a:p>
      </xdr:txBody>
    </xdr:sp>
    <xdr:clientData/>
  </xdr:twoCellAnchor>
  <xdr:twoCellAnchor>
    <xdr:from>
      <xdr:col>32</xdr:col>
      <xdr:colOff>2381</xdr:colOff>
      <xdr:row>11</xdr:row>
      <xdr:rowOff>100487</xdr:rowOff>
    </xdr:from>
    <xdr:to>
      <xdr:col>40</xdr:col>
      <xdr:colOff>443864</xdr:colOff>
      <xdr:row>22</xdr:row>
      <xdr:rowOff>58578</xdr:rowOff>
    </xdr:to>
    <xdr:sp macro="" textlink="">
      <xdr:nvSpPr>
        <xdr:cNvPr id="14" name="Speech Bubble: Rectangle 13">
          <a:extLst>
            <a:ext uri="{FF2B5EF4-FFF2-40B4-BE49-F238E27FC236}">
              <a16:creationId xmlns:a16="http://schemas.microsoft.com/office/drawing/2014/main" id="{6FA36CCD-0D84-481C-AED8-6FC5BFA6F8DA}"/>
            </a:ext>
          </a:extLst>
        </xdr:cNvPr>
        <xdr:cNvSpPr/>
      </xdr:nvSpPr>
      <xdr:spPr>
        <a:xfrm>
          <a:off x="19433381" y="2065018"/>
          <a:ext cx="5299233" cy="1922623"/>
        </a:xfrm>
        <a:prstGeom prst="wedgeRectCallout">
          <a:avLst>
            <a:gd name="adj1" fmla="val -77699"/>
            <a:gd name="adj2" fmla="val -32748"/>
          </a:avLst>
        </a:prstGeom>
        <a:solidFill>
          <a:srgbClr val="16405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t>Step 4: Total monthly energy intensity is calculated</a:t>
          </a:r>
          <a:r>
            <a:rPr lang="en-NZ" sz="1100" baseline="0"/>
            <a:t> in the teal.</a:t>
          </a:r>
        </a:p>
        <a:p>
          <a:pPr algn="l"/>
          <a:endParaRPr lang="en-NZ" sz="1100" baseline="0"/>
        </a:p>
        <a:p>
          <a:pPr algn="l"/>
          <a:r>
            <a:rPr lang="en-NZ" sz="1100" baseline="0"/>
            <a:t>This calculates how much energy was required to produce 1 kg of production</a:t>
          </a:r>
        </a:p>
        <a:p>
          <a:pPr algn="l"/>
          <a:endParaRPr lang="en-NZ" sz="1100" baseline="0"/>
        </a:p>
        <a:p>
          <a:pPr algn="l"/>
          <a:r>
            <a:rPr lang="en-NZ" sz="1100" baseline="0"/>
            <a:t>This calculates the total cost of energy per kg produced</a:t>
          </a:r>
        </a:p>
        <a:p>
          <a:pPr algn="l"/>
          <a:endParaRPr lang="en-NZ" sz="1100" baseline="0"/>
        </a:p>
        <a:p>
          <a:pPr algn="l"/>
          <a:r>
            <a:rPr lang="en-NZ" sz="1100" baseline="0"/>
            <a:t>This is converted to tons of CO</a:t>
          </a:r>
          <a:r>
            <a:rPr lang="en-US" sz="1100" baseline="0"/>
            <a:t>₂</a:t>
          </a:r>
          <a:r>
            <a:rPr lang="en-NZ" sz="1100" baseline="0"/>
            <a:t> emissions.</a:t>
          </a:r>
        </a:p>
        <a:p>
          <a:pPr algn="l"/>
          <a:endParaRPr lang="en-NZ" sz="1100" baseline="0"/>
        </a:p>
        <a:p>
          <a:pPr algn="l"/>
          <a:r>
            <a:rPr lang="en-NZ" sz="1100" baseline="0"/>
            <a:t>Continued monthly data enables visibility of variations within the site's energy use.</a:t>
          </a:r>
        </a:p>
        <a:p>
          <a:pPr algn="l"/>
          <a:r>
            <a:rPr lang="en-NZ" sz="1100" baseline="0"/>
            <a:t>Further visibility can be seen in the "Graph" tab </a:t>
          </a:r>
        </a:p>
        <a:p>
          <a:pPr algn="l"/>
          <a:endParaRPr lang="en-NZ" sz="1100" baseline="0"/>
        </a:p>
      </xdr:txBody>
    </xdr:sp>
    <xdr:clientData/>
  </xdr:twoCellAnchor>
  <xdr:twoCellAnchor>
    <xdr:from>
      <xdr:col>32</xdr:col>
      <xdr:colOff>420732</xdr:colOff>
      <xdr:row>28</xdr:row>
      <xdr:rowOff>48237</xdr:rowOff>
    </xdr:from>
    <xdr:to>
      <xdr:col>41</xdr:col>
      <xdr:colOff>254997</xdr:colOff>
      <xdr:row>32</xdr:row>
      <xdr:rowOff>6803</xdr:rowOff>
    </xdr:to>
    <xdr:sp macro="" textlink="">
      <xdr:nvSpPr>
        <xdr:cNvPr id="16" name="Speech Bubble: Rectangle 15">
          <a:extLst>
            <a:ext uri="{FF2B5EF4-FFF2-40B4-BE49-F238E27FC236}">
              <a16:creationId xmlns:a16="http://schemas.microsoft.com/office/drawing/2014/main" id="{3CA5563E-E053-4943-AD85-F93757B5BFA4}"/>
            </a:ext>
          </a:extLst>
        </xdr:cNvPr>
        <xdr:cNvSpPr/>
      </xdr:nvSpPr>
      <xdr:spPr>
        <a:xfrm>
          <a:off x="19851732" y="5048862"/>
          <a:ext cx="5299234" cy="672941"/>
        </a:xfrm>
        <a:prstGeom prst="wedgeRectCallout">
          <a:avLst>
            <a:gd name="adj1" fmla="val -85226"/>
            <a:gd name="adj2" fmla="val -53826"/>
          </a:avLst>
        </a:prstGeom>
        <a:solidFill>
          <a:srgbClr val="16405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t>Step 5: Total accumulative energy is displayed</a:t>
          </a:r>
          <a:r>
            <a:rPr lang="en-NZ" sz="1100" baseline="0"/>
            <a:t> in the bottom 'totals'</a:t>
          </a:r>
        </a:p>
        <a:p>
          <a:pPr algn="l"/>
          <a:endParaRPr lang="en-NZ" sz="1100" baseline="0"/>
        </a:p>
        <a:p>
          <a:pPr algn="l"/>
          <a:r>
            <a:rPr lang="en-NZ" sz="1100" baseline="0"/>
            <a:t>This demonstrates a total over the months that data is inputted for. </a:t>
          </a:r>
        </a:p>
      </xdr:txBody>
    </xdr:sp>
    <xdr:clientData/>
  </xdr:twoCellAnchor>
  <xdr:twoCellAnchor>
    <xdr:from>
      <xdr:col>22</xdr:col>
      <xdr:colOff>330516</xdr:colOff>
      <xdr:row>38</xdr:row>
      <xdr:rowOff>77424</xdr:rowOff>
    </xdr:from>
    <xdr:to>
      <xdr:col>31</xdr:col>
      <xdr:colOff>159543</xdr:colOff>
      <xdr:row>45</xdr:row>
      <xdr:rowOff>153897</xdr:rowOff>
    </xdr:to>
    <xdr:sp macro="" textlink="">
      <xdr:nvSpPr>
        <xdr:cNvPr id="10" name="Speech Bubble: Rectangle 9">
          <a:extLst>
            <a:ext uri="{FF2B5EF4-FFF2-40B4-BE49-F238E27FC236}">
              <a16:creationId xmlns:a16="http://schemas.microsoft.com/office/drawing/2014/main" id="{FA9FCCFE-FE39-472E-B477-0BD3C28792BB}"/>
            </a:ext>
          </a:extLst>
        </xdr:cNvPr>
        <xdr:cNvSpPr/>
      </xdr:nvSpPr>
      <xdr:spPr>
        <a:xfrm>
          <a:off x="13689329" y="6863987"/>
          <a:ext cx="5293995" cy="1326629"/>
        </a:xfrm>
        <a:prstGeom prst="wedgeRectCallout">
          <a:avLst>
            <a:gd name="adj1" fmla="val -53271"/>
            <a:gd name="adj2" fmla="val -192451"/>
          </a:avLst>
        </a:prstGeom>
        <a:solidFill>
          <a:srgbClr val="16405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t>Step 3: Enter total cost for</a:t>
          </a:r>
          <a:r>
            <a:rPr lang="en-NZ" sz="1100" baseline="0"/>
            <a:t> energy &amp; fuel for each month of production </a:t>
          </a:r>
          <a:endParaRPr lang="en-NZ" sz="1100"/>
        </a:p>
        <a:p>
          <a:pPr algn="l"/>
          <a:r>
            <a:rPr lang="en-NZ" sz="1100" baseline="0"/>
            <a:t>The editable cells have allowed for the case where a site may have multiple fuel options. Within this example the  site only uses natural gas and electricity. </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eecagovtnz.sharepoint.com/sites/DataAndAnalyticsKete/Shared%20Documents/Emission%20Factor%20Calculation/Emission%20Factors%20August%202024.xlsx" TargetMode="External"/><Relationship Id="rId1" Type="http://schemas.openxmlformats.org/officeDocument/2006/relationships/externalLinkPath" Target="https://eecagovtnz.sharepoint.com/sites/DataAndAnalyticsKete/Shared%20Documents/Emission%20Factor%20Calculation/Emission%20Factors%20August%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ents"/>
      <sheetName val="Version history"/>
      <sheetName val="EF-Project Assessment Template "/>
      <sheetName val="EF-Standards and Technical"/>
      <sheetName val="EF-Sector Programme"/>
      <sheetName val="EF-RETA"/>
      <sheetName val="EF-EnterprisePlanningPerformanc"/>
      <sheetName val="Emission factors"/>
      <sheetName val="Business format"/>
      <sheetName val="Electricity"/>
      <sheetName val="Electricity supporting data"/>
      <sheetName val="Geothermal supporting data"/>
    </sheetNames>
    <sheetDataSet>
      <sheetData sheetId="0"/>
      <sheetData sheetId="1"/>
      <sheetData sheetId="2"/>
      <sheetData sheetId="3"/>
      <sheetData sheetId="4"/>
      <sheetData sheetId="5"/>
      <sheetData sheetId="6"/>
      <sheetData sheetId="7">
        <row r="10">
          <cell r="E10">
            <v>38.49</v>
          </cell>
        </row>
      </sheetData>
      <sheetData sheetId="8"/>
      <sheetData sheetId="9"/>
      <sheetData sheetId="10"/>
      <sheetData sheetId="1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hyperlink" Target="https://tools.genless.govt.nz/businesses/wood-energy-calculators/energy-unit-converter/" TargetMode="External"/><Relationship Id="rId13" Type="http://schemas.openxmlformats.org/officeDocument/2006/relationships/hyperlink" Target="https://environment.govt.nz/publications/measuring-emissions-a-guide-for-organisations-2023-detailed-guide/" TargetMode="External"/><Relationship Id="rId3" Type="http://schemas.openxmlformats.org/officeDocument/2006/relationships/hyperlink" Target="https://environment.govt.nz/publications/measuring-emissions-a-guide-for-organisations-2023-detailed-guide/" TargetMode="External"/><Relationship Id="rId7" Type="http://schemas.openxmlformats.org/officeDocument/2006/relationships/hyperlink" Target="https://www.elgas.com.au/blog/389-lpg-conversions-kg-litres-mj-kwh-and-m3/" TargetMode="External"/><Relationship Id="rId12" Type="http://schemas.openxmlformats.org/officeDocument/2006/relationships/hyperlink" Target="https://environment.govt.nz/publications/measuring-emissions-a-guide-for-organisations-2023-detailed-guide/" TargetMode="External"/><Relationship Id="rId2" Type="http://schemas.openxmlformats.org/officeDocument/2006/relationships/hyperlink" Target="https://tools.genless.govt.nz/businesses/wood-energy-calculators/co2-emission-calculator/" TargetMode="External"/><Relationship Id="rId1" Type="http://schemas.openxmlformats.org/officeDocument/2006/relationships/hyperlink" Target="https://tools.genless.govt.nz/businesses/wood-energy-calculators/co2-emission-calculator/" TargetMode="External"/><Relationship Id="rId6" Type="http://schemas.openxmlformats.org/officeDocument/2006/relationships/hyperlink" Target="https://environment.govt.nz/publications/measuring-emissions-a-guide-for-organisations-2023-detailed-guide/" TargetMode="External"/><Relationship Id="rId11" Type="http://schemas.openxmlformats.org/officeDocument/2006/relationships/hyperlink" Target="https://www.convertunits.com/from/MJ/to/kwh" TargetMode="External"/><Relationship Id="rId5" Type="http://schemas.openxmlformats.org/officeDocument/2006/relationships/hyperlink" Target="https://environment.govt.nz/publications/measuring-emissions-a-guide-for-organisations-2023-detailed-guide/" TargetMode="External"/><Relationship Id="rId10" Type="http://schemas.openxmlformats.org/officeDocument/2006/relationships/hyperlink" Target="https://www.elgas.com.au/blog/389-lpg-conversions-kg-litres-mj-kwh-and-m3/" TargetMode="External"/><Relationship Id="rId4" Type="http://schemas.openxmlformats.org/officeDocument/2006/relationships/hyperlink" Target="https://environment.govt.nz/publications/measuring-emissions-a-guide-for-organisations-2023-detailed-guide/" TargetMode="External"/><Relationship Id="rId9" Type="http://schemas.openxmlformats.org/officeDocument/2006/relationships/hyperlink" Target="https://tools.genless.govt.nz/businesses/wood-energy-calculators/energy-unit-converter/"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DF1ED-A539-460B-AACA-B8D1A06242D7}">
  <sheetPr codeName="Sheet1"/>
  <dimension ref="A1:AB32"/>
  <sheetViews>
    <sheetView zoomScale="80" zoomScaleNormal="80" workbookViewId="0">
      <selection activeCell="N33" sqref="N33"/>
    </sheetView>
  </sheetViews>
  <sheetFormatPr defaultColWidth="8.85546875" defaultRowHeight="15" x14ac:dyDescent="0.25"/>
  <cols>
    <col min="1" max="1" width="8.85546875" style="73"/>
    <col min="2" max="2" width="27.85546875" style="52" customWidth="1"/>
    <col min="3" max="4" width="8.85546875" style="52"/>
    <col min="5" max="5" width="59.5703125" style="52" customWidth="1"/>
    <col min="6" max="6" width="47.140625" style="52" customWidth="1"/>
    <col min="7" max="13" width="8.85546875" style="52"/>
    <col min="14" max="14" width="9" style="52" customWidth="1"/>
    <col min="15" max="15" width="18.85546875" style="52" customWidth="1"/>
    <col min="16" max="16" width="8.7109375" style="52" customWidth="1"/>
    <col min="17" max="16384" width="8.85546875" style="52"/>
  </cols>
  <sheetData>
    <row r="1" spans="1:28" customFormat="1" ht="121.9" customHeight="1" x14ac:dyDescent="0.25">
      <c r="A1" s="77" t="s">
        <v>0</v>
      </c>
      <c r="B1" s="91" t="s">
        <v>1</v>
      </c>
      <c r="C1" s="92"/>
      <c r="D1" s="92"/>
      <c r="E1" s="92"/>
      <c r="F1" s="92"/>
      <c r="G1" s="92"/>
      <c r="H1" s="92"/>
      <c r="I1" s="92"/>
      <c r="J1" s="92"/>
      <c r="K1" s="92"/>
      <c r="L1" s="92"/>
      <c r="M1" s="92"/>
      <c r="N1" s="92"/>
      <c r="O1" s="92"/>
      <c r="P1" s="92"/>
      <c r="Q1" s="92"/>
      <c r="R1" s="92"/>
      <c r="S1" s="92"/>
      <c r="T1" s="92"/>
      <c r="U1" s="92"/>
      <c r="V1" s="92"/>
      <c r="W1" s="92"/>
      <c r="X1" s="92"/>
      <c r="Y1" s="92"/>
      <c r="Z1" s="92"/>
      <c r="AA1" s="92"/>
      <c r="AB1" s="92"/>
    </row>
    <row r="2" spans="1:28" ht="48.75" customHeight="1" x14ac:dyDescent="0.25">
      <c r="A2" s="53"/>
      <c r="B2" s="89" t="s">
        <v>2</v>
      </c>
      <c r="C2" s="89"/>
      <c r="D2" s="89"/>
      <c r="E2" s="89"/>
      <c r="F2" s="54"/>
      <c r="G2" s="54"/>
      <c r="H2" s="54"/>
      <c r="I2" s="54"/>
      <c r="J2" s="54"/>
      <c r="K2" s="54"/>
      <c r="L2" s="54"/>
      <c r="M2" s="54"/>
      <c r="N2" s="54"/>
      <c r="O2" s="54"/>
      <c r="P2" s="54"/>
      <c r="Q2" s="55"/>
    </row>
    <row r="3" spans="1:28" ht="42" customHeight="1" x14ac:dyDescent="0.25">
      <c r="A3" s="53"/>
      <c r="B3" s="88" t="s">
        <v>3</v>
      </c>
      <c r="C3" s="88"/>
      <c r="D3" s="88"/>
      <c r="E3" s="88"/>
      <c r="F3" s="88"/>
      <c r="G3" s="88"/>
      <c r="H3" s="88"/>
      <c r="I3" s="88"/>
      <c r="J3" s="88"/>
      <c r="K3" s="88"/>
      <c r="L3" s="88"/>
      <c r="M3" s="88"/>
      <c r="N3" s="88"/>
      <c r="O3" s="88"/>
      <c r="P3" s="88"/>
      <c r="Q3" s="55"/>
    </row>
    <row r="4" spans="1:28" ht="34.5" customHeight="1" x14ac:dyDescent="0.25">
      <c r="A4" s="53"/>
      <c r="B4" s="88"/>
      <c r="C4" s="88"/>
      <c r="D4" s="88"/>
      <c r="E4" s="88"/>
      <c r="F4" s="88"/>
      <c r="G4" s="88"/>
      <c r="H4" s="88"/>
      <c r="I4" s="88"/>
      <c r="J4" s="88"/>
      <c r="K4" s="88"/>
      <c r="L4" s="88"/>
      <c r="M4" s="88"/>
      <c r="N4" s="88"/>
      <c r="O4" s="88"/>
      <c r="P4" s="88"/>
      <c r="Q4" s="55"/>
    </row>
    <row r="5" spans="1:28" ht="31.5" customHeight="1" x14ac:dyDescent="0.25">
      <c r="A5" s="53"/>
      <c r="B5" s="88"/>
      <c r="C5" s="88"/>
      <c r="D5" s="88"/>
      <c r="E5" s="88"/>
      <c r="F5" s="88"/>
      <c r="G5" s="88"/>
      <c r="H5" s="88"/>
      <c r="I5" s="88"/>
      <c r="J5" s="88"/>
      <c r="K5" s="88"/>
      <c r="L5" s="88"/>
      <c r="M5" s="88"/>
      <c r="N5" s="88"/>
      <c r="O5" s="88"/>
      <c r="P5" s="88"/>
      <c r="Q5" s="55"/>
    </row>
    <row r="6" spans="1:28" ht="8.1" hidden="1" customHeight="1" x14ac:dyDescent="0.25">
      <c r="A6" s="53"/>
      <c r="B6" s="88"/>
      <c r="C6" s="88"/>
      <c r="D6" s="88"/>
      <c r="E6" s="88"/>
      <c r="F6" s="88"/>
      <c r="G6" s="88"/>
      <c r="H6" s="88"/>
      <c r="I6" s="88"/>
      <c r="J6" s="88"/>
      <c r="K6" s="88"/>
      <c r="L6" s="88"/>
      <c r="M6" s="88"/>
      <c r="N6" s="88"/>
      <c r="O6" s="88"/>
      <c r="P6" s="88"/>
      <c r="Q6" s="55"/>
    </row>
    <row r="7" spans="1:28" ht="0.95" hidden="1" customHeight="1" x14ac:dyDescent="0.25">
      <c r="A7" s="53"/>
      <c r="B7" s="88"/>
      <c r="C7" s="88"/>
      <c r="D7" s="88"/>
      <c r="E7" s="88"/>
      <c r="F7" s="88"/>
      <c r="G7" s="88"/>
      <c r="H7" s="88"/>
      <c r="I7" s="88"/>
      <c r="J7" s="88"/>
      <c r="K7" s="88"/>
      <c r="L7" s="88"/>
      <c r="M7" s="88"/>
      <c r="N7" s="88"/>
      <c r="O7" s="88"/>
      <c r="P7" s="88"/>
      <c r="Q7" s="55"/>
    </row>
    <row r="8" spans="1:28" ht="0.95" customHeight="1" x14ac:dyDescent="0.25">
      <c r="A8" s="53"/>
      <c r="B8" s="88"/>
      <c r="C8" s="88"/>
      <c r="D8" s="88"/>
      <c r="E8" s="88"/>
      <c r="F8" s="88"/>
      <c r="G8" s="88"/>
      <c r="H8" s="88"/>
      <c r="I8" s="88"/>
      <c r="J8" s="88"/>
      <c r="K8" s="88"/>
      <c r="L8" s="88"/>
      <c r="M8" s="88"/>
      <c r="N8" s="88"/>
      <c r="O8" s="88"/>
      <c r="P8" s="88"/>
      <c r="Q8" s="55"/>
    </row>
    <row r="9" spans="1:28" ht="18.75" customHeight="1" x14ac:dyDescent="0.25">
      <c r="A9" s="53"/>
      <c r="B9" s="54"/>
      <c r="C9" s="54"/>
      <c r="D9" s="54"/>
      <c r="E9" s="54"/>
      <c r="F9" s="54"/>
      <c r="G9" s="54"/>
      <c r="H9" s="54"/>
      <c r="I9" s="54"/>
      <c r="J9" s="54"/>
      <c r="K9" s="54"/>
      <c r="L9" s="54"/>
      <c r="M9" s="54"/>
      <c r="N9" s="54"/>
      <c r="O9" s="90"/>
      <c r="P9" s="90"/>
      <c r="Q9" s="55"/>
    </row>
    <row r="10" spans="1:28" ht="46.9" customHeight="1" x14ac:dyDescent="0.25">
      <c r="A10" s="53"/>
      <c r="B10" s="76" t="s">
        <v>4</v>
      </c>
      <c r="C10" s="54"/>
      <c r="D10" s="54"/>
      <c r="E10" s="10"/>
      <c r="F10" s="54"/>
      <c r="G10" s="54"/>
      <c r="H10" s="54"/>
      <c r="I10" s="54"/>
      <c r="J10" s="54"/>
      <c r="K10" s="54"/>
      <c r="L10" s="54"/>
      <c r="M10" s="54"/>
      <c r="N10" s="54"/>
      <c r="O10" s="90"/>
      <c r="P10" s="90"/>
      <c r="Q10" s="55"/>
    </row>
    <row r="11" spans="1:28" ht="24.75" customHeight="1" x14ac:dyDescent="0.25">
      <c r="A11" s="53"/>
      <c r="B11" s="56" t="s">
        <v>5</v>
      </c>
      <c r="C11" s="57"/>
      <c r="D11" s="58"/>
      <c r="E11" s="58"/>
      <c r="F11" s="58"/>
      <c r="G11" s="58"/>
      <c r="H11" s="58"/>
      <c r="I11" s="58"/>
      <c r="J11" s="58"/>
      <c r="K11" s="58"/>
      <c r="L11" s="58"/>
      <c r="M11" s="58"/>
      <c r="N11" s="58"/>
      <c r="O11" s="58"/>
      <c r="P11" s="58"/>
      <c r="Q11" s="55"/>
    </row>
    <row r="12" spans="1:28" x14ac:dyDescent="0.25">
      <c r="A12" s="59"/>
      <c r="B12" s="60"/>
      <c r="C12" s="61"/>
      <c r="D12" s="58"/>
      <c r="E12" s="58"/>
      <c r="F12" s="58"/>
      <c r="G12" s="58"/>
      <c r="H12" s="58"/>
      <c r="I12" s="58"/>
      <c r="J12" s="58"/>
      <c r="K12" s="58"/>
      <c r="L12" s="58"/>
      <c r="M12" s="58"/>
      <c r="N12" s="58"/>
      <c r="O12" s="58"/>
      <c r="P12" s="58"/>
      <c r="Q12" s="55"/>
    </row>
    <row r="13" spans="1:28" x14ac:dyDescent="0.25">
      <c r="A13" s="53"/>
      <c r="B13" s="56">
        <v>1</v>
      </c>
      <c r="C13" s="62" t="s">
        <v>6</v>
      </c>
      <c r="D13" s="62"/>
      <c r="E13" s="62"/>
      <c r="F13" s="62"/>
      <c r="G13" s="62"/>
      <c r="H13" s="62"/>
      <c r="I13" s="62"/>
      <c r="J13" s="62"/>
      <c r="K13" s="62"/>
      <c r="L13" s="62"/>
      <c r="M13" s="62"/>
      <c r="N13" s="62"/>
      <c r="O13" s="62"/>
      <c r="P13" s="58"/>
      <c r="Q13" s="55"/>
    </row>
    <row r="14" spans="1:28" ht="15.75" x14ac:dyDescent="0.25">
      <c r="A14" s="13"/>
      <c r="B14" s="56"/>
      <c r="C14" s="62"/>
      <c r="D14" s="62"/>
      <c r="E14" s="62"/>
      <c r="F14" s="62"/>
      <c r="G14" s="62"/>
      <c r="H14" s="62"/>
      <c r="I14" s="62"/>
      <c r="J14" s="62"/>
      <c r="K14" s="62"/>
      <c r="L14" s="62"/>
      <c r="M14" s="62"/>
      <c r="N14" s="62"/>
      <c r="O14" s="62"/>
      <c r="P14" s="46"/>
      <c r="Q14" s="12"/>
    </row>
    <row r="15" spans="1:28" ht="15.75" x14ac:dyDescent="0.25">
      <c r="A15" s="13"/>
      <c r="B15" s="56">
        <v>2</v>
      </c>
      <c r="C15" s="62" t="s">
        <v>7</v>
      </c>
      <c r="D15" s="62"/>
      <c r="E15" s="62"/>
      <c r="F15" s="62"/>
      <c r="G15" s="62"/>
      <c r="H15" s="62"/>
      <c r="I15" s="62"/>
      <c r="J15" s="62"/>
      <c r="K15" s="62"/>
      <c r="L15" s="62"/>
      <c r="M15" s="62"/>
      <c r="N15" s="62"/>
      <c r="O15" s="62"/>
      <c r="P15" s="46"/>
      <c r="Q15" s="12"/>
    </row>
    <row r="16" spans="1:28" ht="15.75" x14ac:dyDescent="0.25">
      <c r="A16" s="13"/>
      <c r="B16" s="56"/>
      <c r="C16" s="63" t="s">
        <v>8</v>
      </c>
      <c r="D16" s="62"/>
      <c r="E16" s="62"/>
      <c r="F16" s="62"/>
      <c r="G16" s="62"/>
      <c r="H16" s="62"/>
      <c r="I16" s="62"/>
      <c r="J16" s="62"/>
      <c r="K16" s="62"/>
      <c r="L16" s="62"/>
      <c r="M16" s="62"/>
      <c r="N16" s="62"/>
      <c r="O16" s="62"/>
      <c r="P16" s="46"/>
      <c r="Q16" s="12"/>
    </row>
    <row r="17" spans="1:17" ht="20.25" customHeight="1" x14ac:dyDescent="0.25">
      <c r="A17" s="13"/>
      <c r="B17" s="56"/>
      <c r="C17" s="64"/>
      <c r="D17" s="62"/>
      <c r="E17" s="62"/>
      <c r="F17" s="62"/>
      <c r="G17" s="62"/>
      <c r="H17" s="62"/>
      <c r="I17" s="62"/>
      <c r="J17" s="62"/>
      <c r="K17" s="62"/>
      <c r="L17" s="62"/>
      <c r="M17" s="62"/>
      <c r="N17" s="62"/>
      <c r="O17" s="62"/>
      <c r="P17" s="46"/>
      <c r="Q17" s="12"/>
    </row>
    <row r="18" spans="1:17" ht="15.75" x14ac:dyDescent="0.25">
      <c r="A18" s="13"/>
      <c r="B18" s="56">
        <v>3</v>
      </c>
      <c r="C18" s="62" t="s">
        <v>9</v>
      </c>
      <c r="D18" s="62"/>
      <c r="E18" s="62"/>
      <c r="F18" s="62"/>
      <c r="G18" s="62"/>
      <c r="H18" s="62"/>
      <c r="I18" s="62"/>
      <c r="J18" s="62"/>
      <c r="K18" s="62"/>
      <c r="L18" s="62"/>
      <c r="M18" s="62"/>
      <c r="N18" s="62"/>
      <c r="O18" s="62"/>
      <c r="P18" s="46"/>
      <c r="Q18" s="12"/>
    </row>
    <row r="19" spans="1:17" ht="15.75" x14ac:dyDescent="0.25">
      <c r="A19" s="13"/>
      <c r="B19" s="56"/>
      <c r="C19" s="62" t="s">
        <v>10</v>
      </c>
      <c r="D19" s="62"/>
      <c r="E19" s="62"/>
      <c r="F19" s="62"/>
      <c r="G19" s="62"/>
      <c r="H19" s="62"/>
      <c r="I19" s="62"/>
      <c r="J19" s="62"/>
      <c r="K19" s="65"/>
      <c r="L19" s="62"/>
      <c r="M19" s="62"/>
      <c r="N19" s="62"/>
      <c r="O19" s="62"/>
      <c r="P19" s="46"/>
      <c r="Q19" s="12"/>
    </row>
    <row r="20" spans="1:17" ht="15.75" x14ac:dyDescent="0.25">
      <c r="A20" s="13"/>
      <c r="B20" s="56"/>
      <c r="C20" s="62" t="s">
        <v>11</v>
      </c>
      <c r="D20" s="62"/>
      <c r="E20" s="62"/>
      <c r="F20" s="62"/>
      <c r="G20" s="62"/>
      <c r="H20" s="62"/>
      <c r="I20" s="62"/>
      <c r="J20" s="62"/>
      <c r="K20" s="66"/>
      <c r="L20" s="62"/>
      <c r="M20" s="62"/>
      <c r="N20" s="62"/>
      <c r="O20" s="62"/>
      <c r="P20" s="46"/>
      <c r="Q20" s="12"/>
    </row>
    <row r="21" spans="1:17" ht="15.75" x14ac:dyDescent="0.25">
      <c r="A21" s="13"/>
      <c r="B21" s="56"/>
      <c r="C21" s="62"/>
      <c r="D21" s="62"/>
      <c r="E21" s="62"/>
      <c r="F21" s="62"/>
      <c r="G21" s="62"/>
      <c r="H21" s="62"/>
      <c r="I21" s="62"/>
      <c r="J21" s="62"/>
      <c r="K21" s="66"/>
      <c r="L21" s="62"/>
      <c r="M21" s="62"/>
      <c r="N21" s="62"/>
      <c r="O21" s="65" t="s">
        <v>12</v>
      </c>
      <c r="P21" s="46"/>
      <c r="Q21" s="12"/>
    </row>
    <row r="22" spans="1:17" ht="15.75" x14ac:dyDescent="0.25">
      <c r="A22" s="13"/>
      <c r="B22" s="56">
        <v>4</v>
      </c>
      <c r="C22" s="62" t="s">
        <v>13</v>
      </c>
      <c r="D22" s="62"/>
      <c r="E22" s="62"/>
      <c r="F22" s="62"/>
      <c r="G22" s="62"/>
      <c r="H22" s="62"/>
      <c r="I22" s="62"/>
      <c r="J22" s="62"/>
      <c r="K22" s="66"/>
      <c r="L22" s="62"/>
      <c r="M22" s="62"/>
      <c r="N22" s="62"/>
      <c r="O22" s="67" t="s">
        <v>14</v>
      </c>
      <c r="P22" s="46"/>
      <c r="Q22" s="12"/>
    </row>
    <row r="23" spans="1:17" ht="15.75" x14ac:dyDescent="0.25">
      <c r="A23" s="13"/>
      <c r="B23" s="60"/>
      <c r="C23" s="62" t="s">
        <v>15</v>
      </c>
      <c r="D23" s="62"/>
      <c r="E23" s="62"/>
      <c r="F23" s="62"/>
      <c r="G23" s="62"/>
      <c r="H23" s="62"/>
      <c r="I23" s="62"/>
      <c r="J23" s="62"/>
      <c r="K23" s="62"/>
      <c r="L23" s="62"/>
      <c r="M23" s="62"/>
      <c r="N23" s="62"/>
      <c r="O23" s="68" t="s">
        <v>16</v>
      </c>
      <c r="P23" s="46"/>
      <c r="Q23" s="12"/>
    </row>
    <row r="24" spans="1:17" x14ac:dyDescent="0.25">
      <c r="A24" s="53"/>
      <c r="B24" s="60"/>
      <c r="C24" s="62"/>
      <c r="D24" s="62"/>
      <c r="E24" s="62"/>
      <c r="F24" s="62"/>
      <c r="G24" s="62"/>
      <c r="H24" s="62"/>
      <c r="I24" s="62"/>
      <c r="J24" s="62"/>
      <c r="K24" s="62"/>
      <c r="L24" s="62"/>
      <c r="M24" s="62"/>
      <c r="N24" s="62"/>
      <c r="O24" s="69" t="s">
        <v>17</v>
      </c>
      <c r="P24" s="46"/>
      <c r="Q24" s="12"/>
    </row>
    <row r="25" spans="1:17" x14ac:dyDescent="0.25">
      <c r="A25" s="53"/>
      <c r="B25" s="60"/>
      <c r="C25" s="57" t="s">
        <v>18</v>
      </c>
      <c r="D25" s="62"/>
      <c r="E25" s="62"/>
      <c r="F25" s="62"/>
      <c r="G25" s="62"/>
      <c r="H25" s="62"/>
      <c r="I25" s="62"/>
      <c r="J25" s="62"/>
      <c r="K25" s="62"/>
      <c r="L25" s="62"/>
      <c r="M25" s="62"/>
      <c r="N25" s="62"/>
      <c r="O25" s="62"/>
      <c r="P25" s="46"/>
      <c r="Q25" s="12"/>
    </row>
    <row r="26" spans="1:17" x14ac:dyDescent="0.25">
      <c r="A26" s="53"/>
      <c r="B26" s="60"/>
      <c r="C26" s="62" t="s">
        <v>19</v>
      </c>
      <c r="D26" s="62"/>
      <c r="E26" s="62"/>
      <c r="F26" s="62"/>
      <c r="G26" s="62"/>
      <c r="H26" s="62"/>
      <c r="I26" s="62"/>
      <c r="J26" s="62"/>
      <c r="K26" s="62"/>
      <c r="L26" s="62"/>
      <c r="M26" s="62"/>
      <c r="N26" s="62"/>
      <c r="O26" s="62"/>
      <c r="P26" s="46"/>
      <c r="Q26" s="12"/>
    </row>
    <row r="27" spans="1:17" x14ac:dyDescent="0.25">
      <c r="A27" s="53"/>
      <c r="B27" s="60"/>
      <c r="C27" s="57" t="s">
        <v>20</v>
      </c>
      <c r="D27" s="62"/>
      <c r="E27" s="62"/>
      <c r="F27" s="62"/>
      <c r="G27" s="62"/>
      <c r="H27" s="62"/>
      <c r="I27" s="62"/>
      <c r="J27" s="62"/>
      <c r="K27" s="62"/>
      <c r="L27" s="62"/>
      <c r="M27" s="62"/>
      <c r="N27" s="62"/>
      <c r="O27" s="62"/>
      <c r="P27" s="46"/>
      <c r="Q27" s="12"/>
    </row>
    <row r="28" spans="1:17" x14ac:dyDescent="0.25">
      <c r="A28" s="53"/>
      <c r="B28" s="43"/>
      <c r="C28" s="46"/>
      <c r="D28" s="46"/>
      <c r="E28" s="46"/>
      <c r="F28" s="46"/>
      <c r="G28" s="46"/>
      <c r="H28" s="46"/>
      <c r="I28" s="46"/>
      <c r="J28" s="46"/>
      <c r="K28" s="46"/>
      <c r="L28" s="46"/>
      <c r="M28" s="46"/>
      <c r="N28" s="46"/>
      <c r="O28" s="46"/>
      <c r="P28" s="46"/>
      <c r="Q28" s="12"/>
    </row>
    <row r="29" spans="1:17" x14ac:dyDescent="0.25">
      <c r="A29" s="53"/>
      <c r="B29" s="11"/>
      <c r="C29" s="11"/>
      <c r="D29" s="11"/>
      <c r="E29" s="11"/>
      <c r="F29" s="11"/>
      <c r="G29" s="11"/>
      <c r="H29" s="11"/>
      <c r="I29" s="11"/>
      <c r="J29" s="11"/>
      <c r="K29" s="11"/>
      <c r="L29" s="11"/>
      <c r="M29" s="11"/>
      <c r="N29" s="11"/>
      <c r="O29" s="11"/>
      <c r="P29" s="11"/>
      <c r="Q29" s="12"/>
    </row>
    <row r="30" spans="1:17" x14ac:dyDescent="0.25">
      <c r="A30" s="53"/>
      <c r="B30" s="54"/>
      <c r="C30" s="54"/>
      <c r="D30" s="54"/>
      <c r="E30" s="54"/>
      <c r="F30" s="54"/>
      <c r="G30" s="54"/>
      <c r="H30" s="54"/>
      <c r="I30" s="54"/>
      <c r="J30" s="54"/>
      <c r="K30" s="54"/>
      <c r="L30" s="54"/>
      <c r="M30" s="54"/>
      <c r="N30" s="54"/>
      <c r="O30" s="54"/>
      <c r="P30" s="54"/>
      <c r="Q30" s="70"/>
    </row>
    <row r="31" spans="1:17" x14ac:dyDescent="0.25">
      <c r="A31" s="71"/>
      <c r="B31" s="72"/>
      <c r="C31" s="72"/>
      <c r="D31" s="72"/>
      <c r="E31" s="72"/>
      <c r="F31" s="72"/>
      <c r="G31" s="72"/>
      <c r="H31" s="72"/>
      <c r="I31" s="72"/>
      <c r="J31" s="72"/>
      <c r="K31" s="72"/>
      <c r="L31" s="72"/>
      <c r="M31" s="72"/>
      <c r="N31" s="72"/>
      <c r="O31" s="72"/>
      <c r="P31" s="72"/>
      <c r="Q31" s="72"/>
    </row>
    <row r="32" spans="1:17" x14ac:dyDescent="0.25">
      <c r="J32" s="52" t="s">
        <v>21</v>
      </c>
    </row>
  </sheetData>
  <sheetProtection algorithmName="SHA-512" hashValue="6qOHcCeskDIHzJQaNnvam2DmgN3pHfKF7UP09gFHI2xTv3qDlI4xaQFUgOeOrUPFmXWDJwHoR3Ez2VCXtrDwBg==" saltValue="RlMvXGL6TUdPQ9OLiOg5ZQ==" spinCount="100000" sheet="1" objects="1" scenarios="1"/>
  <mergeCells count="4">
    <mergeCell ref="B3:P8"/>
    <mergeCell ref="B2:E2"/>
    <mergeCell ref="O9:P10"/>
    <mergeCell ref="B1:AB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3A0EA-2769-4D61-81B9-1559BC63728E}">
  <sheetPr codeName="Sheet2"/>
  <dimension ref="A1:AC20"/>
  <sheetViews>
    <sheetView tabSelected="1" zoomScale="130" zoomScaleNormal="130" workbookViewId="0">
      <selection activeCell="AK6" sqref="AK6"/>
    </sheetView>
  </sheetViews>
  <sheetFormatPr defaultColWidth="8.85546875" defaultRowHeight="15" x14ac:dyDescent="0.25"/>
  <cols>
    <col min="2" max="2" width="10.85546875" customWidth="1"/>
    <col min="3" max="3" width="10.42578125" customWidth="1"/>
    <col min="4" max="6" width="9.42578125" customWidth="1"/>
    <col min="7" max="7" width="11.42578125" bestFit="1" customWidth="1"/>
    <col min="8" max="8" width="8.85546875" customWidth="1"/>
    <col min="9" max="9" width="11.42578125" customWidth="1"/>
    <col min="10" max="10" width="14.42578125" customWidth="1"/>
    <col min="14" max="14" width="8.85546875" customWidth="1"/>
    <col min="15" max="15" width="11.140625" hidden="1" customWidth="1"/>
    <col min="16" max="16" width="10.85546875" hidden="1" customWidth="1"/>
    <col min="17" max="17" width="18.28515625" customWidth="1"/>
    <col min="19" max="19" width="10.140625" customWidth="1"/>
    <col min="20" max="20" width="14.42578125" customWidth="1"/>
    <col min="21" max="21" width="12.140625" customWidth="1"/>
    <col min="24" max="24" width="14.42578125" customWidth="1"/>
    <col min="26" max="26" width="11.42578125" customWidth="1"/>
    <col min="28" max="28" width="11.5703125" customWidth="1"/>
  </cols>
  <sheetData>
    <row r="1" spans="1:29" ht="121.9" customHeight="1" x14ac:dyDescent="0.25">
      <c r="A1" s="77" t="s">
        <v>0</v>
      </c>
      <c r="B1" s="91" t="s">
        <v>1</v>
      </c>
      <c r="C1" s="92"/>
      <c r="D1" s="92"/>
      <c r="E1" s="92"/>
      <c r="F1" s="92"/>
      <c r="G1" s="92"/>
      <c r="H1" s="92"/>
      <c r="I1" s="92"/>
      <c r="J1" s="92"/>
      <c r="K1" s="92"/>
      <c r="L1" s="92"/>
      <c r="M1" s="92"/>
      <c r="N1" s="92"/>
      <c r="O1" s="92"/>
      <c r="P1" s="92"/>
      <c r="Q1" s="92"/>
      <c r="R1" s="92"/>
      <c r="S1" s="92"/>
      <c r="T1" s="92"/>
      <c r="U1" s="92"/>
      <c r="V1" s="92"/>
      <c r="W1" s="92"/>
      <c r="X1" s="92"/>
      <c r="Y1" s="92"/>
      <c r="Z1" s="92"/>
      <c r="AA1" s="92"/>
      <c r="AB1" s="92"/>
      <c r="AC1" s="92"/>
    </row>
    <row r="3" spans="1:29" x14ac:dyDescent="0.25">
      <c r="O3" s="4" t="s">
        <v>22</v>
      </c>
      <c r="P3" s="3" t="s">
        <v>23</v>
      </c>
    </row>
    <row r="5" spans="1:29" x14ac:dyDescent="0.25">
      <c r="T5" s="2"/>
    </row>
    <row r="6" spans="1:29" ht="33.6" customHeight="1" x14ac:dyDescent="0.3">
      <c r="C6" s="93" t="s">
        <v>24</v>
      </c>
      <c r="D6" s="93"/>
      <c r="E6" s="93"/>
      <c r="F6" s="93"/>
      <c r="G6" s="6"/>
      <c r="H6" s="6"/>
      <c r="I6" s="6"/>
      <c r="J6" s="93" t="s">
        <v>25</v>
      </c>
      <c r="K6" s="93"/>
      <c r="L6" s="93"/>
      <c r="M6" s="93"/>
      <c r="N6" s="93"/>
      <c r="O6" s="93"/>
      <c r="P6" s="93"/>
      <c r="Q6" s="6"/>
      <c r="R6" s="6"/>
      <c r="S6" s="6"/>
      <c r="T6" s="93" t="s">
        <v>26</v>
      </c>
      <c r="U6" s="93"/>
      <c r="V6" s="93"/>
      <c r="W6" s="51"/>
      <c r="X6" s="6"/>
      <c r="Y6" s="6"/>
      <c r="Z6" s="24" t="s">
        <v>27</v>
      </c>
      <c r="AA6" s="25" t="s">
        <v>28</v>
      </c>
      <c r="AB6" s="26" t="s">
        <v>29</v>
      </c>
    </row>
    <row r="7" spans="1:29" ht="15.75" x14ac:dyDescent="0.3">
      <c r="A7" s="5"/>
      <c r="B7" s="5"/>
      <c r="C7" s="30" t="s">
        <v>30</v>
      </c>
      <c r="D7" s="30" t="s">
        <v>31</v>
      </c>
      <c r="E7" s="30" t="s">
        <v>32</v>
      </c>
      <c r="F7" s="30" t="s">
        <v>33</v>
      </c>
      <c r="G7" s="30" t="s">
        <v>34</v>
      </c>
      <c r="H7" s="5"/>
      <c r="I7" s="5"/>
      <c r="J7" s="31" t="s">
        <v>35</v>
      </c>
      <c r="K7" s="31" t="s">
        <v>36</v>
      </c>
      <c r="L7" s="31" t="s">
        <v>37</v>
      </c>
      <c r="M7" s="31" t="s">
        <v>38</v>
      </c>
      <c r="N7" s="30" t="s">
        <v>39</v>
      </c>
      <c r="O7" s="30" t="s">
        <v>40</v>
      </c>
      <c r="P7" s="32" t="s">
        <v>41</v>
      </c>
      <c r="Q7" s="33" t="s">
        <v>42</v>
      </c>
      <c r="R7" s="5"/>
      <c r="S7" s="5"/>
      <c r="T7" s="31" t="s">
        <v>43</v>
      </c>
      <c r="U7" s="31" t="s">
        <v>44</v>
      </c>
      <c r="V7" s="31" t="s">
        <v>45</v>
      </c>
      <c r="W7" s="30" t="s">
        <v>46</v>
      </c>
      <c r="X7" s="33" t="s">
        <v>47</v>
      </c>
      <c r="Y7" s="34"/>
      <c r="Z7" s="31" t="s">
        <v>48</v>
      </c>
      <c r="AA7" s="31" t="s">
        <v>49</v>
      </c>
      <c r="AB7" s="31" t="s">
        <v>50</v>
      </c>
    </row>
    <row r="8" spans="1:29" x14ac:dyDescent="0.25">
      <c r="B8" s="14" t="s">
        <v>51</v>
      </c>
      <c r="C8" s="80"/>
      <c r="D8" s="81"/>
      <c r="E8" s="81"/>
      <c r="F8" s="81"/>
      <c r="G8" s="19">
        <f>SUM(C8:F8)</f>
        <v>0</v>
      </c>
      <c r="I8" s="14" t="s">
        <v>51</v>
      </c>
      <c r="J8" s="82"/>
      <c r="K8" s="83"/>
      <c r="L8" s="83"/>
      <c r="M8" s="83"/>
      <c r="N8" s="83"/>
      <c r="O8" s="20">
        <v>0</v>
      </c>
      <c r="P8" s="20">
        <v>0</v>
      </c>
      <c r="Q8" s="19">
        <f>(J8*'Parameters '!$C$4+K8*'Parameters '!$C$5+L8*'Parameters '!$C$6+M8*'Parameters '!$C$7+N8*'Parameters '!$C$9+O8*'Parameters '!$C$10+(P8*(CHOOSE('Parameters '!$A$19,'Parameters '!$C$21,'Parameters '!$D$21,'Parameters '!$E$21,'Parameters '!$F$21,'Parameters '!$A$20))))*'Parameters '!$C$11</f>
        <v>0</v>
      </c>
      <c r="S8" s="14" t="s">
        <v>51</v>
      </c>
      <c r="T8" s="84"/>
      <c r="U8" s="81"/>
      <c r="V8" s="81"/>
      <c r="W8" s="81"/>
      <c r="X8" s="21">
        <f>T8+U8+V8+W8</f>
        <v>0</v>
      </c>
      <c r="Z8" s="27">
        <f t="shared" ref="Z8:Z19" si="0">IF(G8&gt;0,Q8/G8,0)</f>
        <v>0</v>
      </c>
      <c r="AA8" s="27">
        <f t="shared" ref="AA8:AA20" si="1">IF(G8&gt;0,X8/G8,0)</f>
        <v>0</v>
      </c>
      <c r="AB8" s="28">
        <f>J8*'Parameters '!$C$14+'Energy Calculator'!K8*'Parameters '!$C$15+L8*'Parameters '!$C$8*'Parameters '!$C$16+'Energy Calculator'!M8*'Parameters '!$C$16+N8*'Parameters '!$C$17+O8*'Parameters '!$C$18+(P8*(CHOOSE('Parameters '!$A$19,'Parameters '!$C$22,'Parameters '!$D$22,'Parameters '!$E$22,'Parameters '!$F$22,'Parameters '!$A$20)))</f>
        <v>0</v>
      </c>
    </row>
    <row r="9" spans="1:29" x14ac:dyDescent="0.25">
      <c r="B9" s="14" t="s">
        <v>52</v>
      </c>
      <c r="C9" s="80"/>
      <c r="D9" s="81"/>
      <c r="E9" s="81"/>
      <c r="F9" s="81"/>
      <c r="G9" s="19">
        <f>SUM(C9:F9)</f>
        <v>0</v>
      </c>
      <c r="I9" s="14" t="s">
        <v>52</v>
      </c>
      <c r="J9" s="82"/>
      <c r="K9" s="83"/>
      <c r="L9" s="83"/>
      <c r="M9" s="83"/>
      <c r="N9" s="83"/>
      <c r="O9" s="20">
        <v>0</v>
      </c>
      <c r="P9" s="20">
        <v>0</v>
      </c>
      <c r="Q9" s="19">
        <f>(J9*'Parameters '!$C$4+K9*'Parameters '!$C$5+L9*'Parameters '!$C$6+M9*'Parameters '!$C$7+N9*'Parameters '!$C$9+O9*'Parameters '!$C$10+(P9*(CHOOSE('Parameters '!$A$19,'Parameters '!$C$21,'Parameters '!$D$21,'Parameters '!$E$21,'Parameters '!$F$21,'Parameters '!$A$20))))*'Parameters '!$C$11</f>
        <v>0</v>
      </c>
      <c r="S9" s="14" t="s">
        <v>52</v>
      </c>
      <c r="T9" s="84"/>
      <c r="U9" s="81"/>
      <c r="V9" s="81"/>
      <c r="W9" s="81"/>
      <c r="X9" s="21">
        <f t="shared" ref="X9:X19" si="2">T9+U9+V9+W9</f>
        <v>0</v>
      </c>
      <c r="Z9" s="27">
        <f t="shared" si="0"/>
        <v>0</v>
      </c>
      <c r="AA9" s="27">
        <f t="shared" si="1"/>
        <v>0</v>
      </c>
      <c r="AB9" s="27">
        <f>J9*'Parameters '!$C$14+'Energy Calculator'!K9*'Parameters '!$C$15+L9*'Parameters '!$C$8*'Parameters '!$C$16+'Energy Calculator'!M9*'Parameters '!$C$16+N9*'Parameters '!$C$17+O9*'Parameters '!$C$18+(P9*(CHOOSE('Parameters '!$A$19,'Parameters '!$C$22,'Parameters '!$D$22,'Parameters '!$E$22,'Parameters '!$F$22,'Parameters '!$A$20)))</f>
        <v>0</v>
      </c>
    </row>
    <row r="10" spans="1:29" x14ac:dyDescent="0.25">
      <c r="B10" s="14" t="s">
        <v>53</v>
      </c>
      <c r="C10" s="80"/>
      <c r="D10" s="81"/>
      <c r="E10" s="81"/>
      <c r="F10" s="81"/>
      <c r="G10" s="19">
        <f t="shared" ref="G10:G19" si="3">SUM(C10:F10)</f>
        <v>0</v>
      </c>
      <c r="I10" s="14" t="s">
        <v>53</v>
      </c>
      <c r="J10" s="82"/>
      <c r="K10" s="83"/>
      <c r="L10" s="83"/>
      <c r="M10" s="83"/>
      <c r="N10" s="83"/>
      <c r="O10" s="20">
        <v>0</v>
      </c>
      <c r="P10" s="20">
        <v>0</v>
      </c>
      <c r="Q10" s="19">
        <f>(J10*'Parameters '!$C$4+K10*'Parameters '!$C$5+L10*'Parameters '!$C$6+M10*'Parameters '!$C$7+N10*'Parameters '!$C$9+O10*'Parameters '!$C$10+(P10*(CHOOSE('Parameters '!$A$19,'Parameters '!$C$21,'Parameters '!$D$21,'Parameters '!$E$21,'Parameters '!$F$21,'Parameters '!$A$20))))*'Parameters '!$C$11</f>
        <v>0</v>
      </c>
      <c r="S10" s="14" t="s">
        <v>53</v>
      </c>
      <c r="T10" s="84"/>
      <c r="U10" s="81"/>
      <c r="V10" s="81"/>
      <c r="W10" s="81"/>
      <c r="X10" s="21">
        <f t="shared" si="2"/>
        <v>0</v>
      </c>
      <c r="Z10" s="27">
        <f t="shared" si="0"/>
        <v>0</v>
      </c>
      <c r="AA10" s="27">
        <f t="shared" si="1"/>
        <v>0</v>
      </c>
      <c r="AB10" s="27">
        <f>J10*'Parameters '!$C$14+'Energy Calculator'!K10*'Parameters '!$C$15+L10*'Parameters '!$C$8*'Parameters '!$C$16+'Energy Calculator'!M10*'Parameters '!$C$16+N10*'Parameters '!$C$17+O10*'Parameters '!$C$18+(P10*(CHOOSE('Parameters '!$A$19,'Parameters '!$C$22,'Parameters '!$D$22,'Parameters '!$E$22,'Parameters '!$F$22,'Parameters '!$A$20)))</f>
        <v>0</v>
      </c>
    </row>
    <row r="11" spans="1:29" x14ac:dyDescent="0.25">
      <c r="B11" s="14" t="s">
        <v>54</v>
      </c>
      <c r="C11" s="80"/>
      <c r="D11" s="81"/>
      <c r="E11" s="81"/>
      <c r="F11" s="81"/>
      <c r="G11" s="19">
        <f t="shared" si="3"/>
        <v>0</v>
      </c>
      <c r="I11" s="14" t="s">
        <v>54</v>
      </c>
      <c r="J11" s="82"/>
      <c r="K11" s="83"/>
      <c r="L11" s="83"/>
      <c r="M11" s="83"/>
      <c r="N11" s="83"/>
      <c r="O11" s="20">
        <v>0</v>
      </c>
      <c r="P11" s="20">
        <v>0</v>
      </c>
      <c r="Q11" s="19">
        <f>(J11*'Parameters '!$C$4+K11*'Parameters '!$C$5+L11*'Parameters '!$C$6+M11*'Parameters '!$C$7+N11*'Parameters '!$C$9+O11*'Parameters '!$C$10+(P11*(CHOOSE('Parameters '!$A$19,'Parameters '!$C$21,'Parameters '!$D$21,'Parameters '!$E$21,'Parameters '!$F$21,'Parameters '!$A$20))))*'Parameters '!$C$11</f>
        <v>0</v>
      </c>
      <c r="S11" s="14" t="s">
        <v>54</v>
      </c>
      <c r="T11" s="84"/>
      <c r="U11" s="81"/>
      <c r="V11" s="81"/>
      <c r="W11" s="81"/>
      <c r="X11" s="21">
        <f t="shared" si="2"/>
        <v>0</v>
      </c>
      <c r="Z11" s="27">
        <f t="shared" si="0"/>
        <v>0</v>
      </c>
      <c r="AA11" s="27">
        <f t="shared" si="1"/>
        <v>0</v>
      </c>
      <c r="AB11" s="27">
        <f>J11*'Parameters '!$C$14+'Energy Calculator'!K11*'Parameters '!$C$15+L11*'Parameters '!$C$8*'Parameters '!$C$16+'Energy Calculator'!M11*'Parameters '!$C$16+N11*'Parameters '!$C$17+O11*'Parameters '!$C$18+(P11*(CHOOSE('Parameters '!$A$19,'Parameters '!$C$22,'Parameters '!$D$22,'Parameters '!$E$22,'Parameters '!$F$22,'Parameters '!$A$20)))</f>
        <v>0</v>
      </c>
    </row>
    <row r="12" spans="1:29" x14ac:dyDescent="0.25">
      <c r="B12" s="14" t="s">
        <v>55</v>
      </c>
      <c r="C12" s="80"/>
      <c r="D12" s="81"/>
      <c r="E12" s="81"/>
      <c r="F12" s="81"/>
      <c r="G12" s="19">
        <f t="shared" si="3"/>
        <v>0</v>
      </c>
      <c r="I12" s="14" t="s">
        <v>55</v>
      </c>
      <c r="J12" s="82"/>
      <c r="K12" s="83"/>
      <c r="L12" s="83"/>
      <c r="M12" s="83"/>
      <c r="N12" s="83"/>
      <c r="O12" s="20">
        <v>0</v>
      </c>
      <c r="P12" s="20">
        <v>0</v>
      </c>
      <c r="Q12" s="19">
        <f>(J12*'Parameters '!$C$4+K12*'Parameters '!$C$5+L12*'Parameters '!$C$6+M12*'Parameters '!$C$7+N12*'Parameters '!$C$9+O12*'Parameters '!$C$10+(P12*(CHOOSE('Parameters '!$A$19,'Parameters '!$C$21,'Parameters '!$D$21,'Parameters '!$E$21,'Parameters '!$F$21,'Parameters '!$A$20))))*'Parameters '!$C$11</f>
        <v>0</v>
      </c>
      <c r="S12" s="14" t="s">
        <v>55</v>
      </c>
      <c r="T12" s="84"/>
      <c r="U12" s="81"/>
      <c r="V12" s="81"/>
      <c r="W12" s="81"/>
      <c r="X12" s="21">
        <f t="shared" si="2"/>
        <v>0</v>
      </c>
      <c r="Z12" s="27">
        <f t="shared" si="0"/>
        <v>0</v>
      </c>
      <c r="AA12" s="27">
        <f t="shared" si="1"/>
        <v>0</v>
      </c>
      <c r="AB12" s="27">
        <f>J12*'Parameters '!$C$14+'Energy Calculator'!K12*'Parameters '!$C$15+L12*'Parameters '!$C$8*'Parameters '!$C$16+'Energy Calculator'!M12*'Parameters '!$C$16+N12*'Parameters '!$C$17+O12*'Parameters '!$C$18+(P12*(CHOOSE('Parameters '!$A$19,'Parameters '!$C$22,'Parameters '!$D$22,'Parameters '!$E$22,'Parameters '!$F$22,'Parameters '!$A$20)))</f>
        <v>0</v>
      </c>
    </row>
    <row r="13" spans="1:29" x14ac:dyDescent="0.25">
      <c r="B13" s="14" t="s">
        <v>56</v>
      </c>
      <c r="C13" s="80"/>
      <c r="D13" s="81"/>
      <c r="E13" s="81"/>
      <c r="F13" s="81"/>
      <c r="G13" s="19">
        <f t="shared" si="3"/>
        <v>0</v>
      </c>
      <c r="I13" s="14" t="s">
        <v>56</v>
      </c>
      <c r="J13" s="82"/>
      <c r="K13" s="83"/>
      <c r="L13" s="83"/>
      <c r="M13" s="83"/>
      <c r="N13" s="83"/>
      <c r="O13" s="20">
        <v>0</v>
      </c>
      <c r="P13" s="20">
        <v>0</v>
      </c>
      <c r="Q13" s="19">
        <f>(J13*'Parameters '!$C$4+K13*'Parameters '!$C$5+L13*'Parameters '!$C$6+M13*'Parameters '!$C$7+N13*'Parameters '!$C$9+O13*'Parameters '!$C$10+(P13*(CHOOSE('Parameters '!$A$19,'Parameters '!$C$21,'Parameters '!$D$21,'Parameters '!$E$21,'Parameters '!$F$21,'Parameters '!$A$20))))*'Parameters '!$C$11</f>
        <v>0</v>
      </c>
      <c r="S13" s="14" t="s">
        <v>56</v>
      </c>
      <c r="T13" s="84"/>
      <c r="U13" s="81"/>
      <c r="V13" s="81"/>
      <c r="W13" s="81"/>
      <c r="X13" s="21">
        <f t="shared" si="2"/>
        <v>0</v>
      </c>
      <c r="Z13" s="27">
        <f t="shared" si="0"/>
        <v>0</v>
      </c>
      <c r="AA13" s="27">
        <f t="shared" si="1"/>
        <v>0</v>
      </c>
      <c r="AB13" s="27">
        <f>J13*'Parameters '!$C$14+'Energy Calculator'!K13*'Parameters '!$C$15+L13*'Parameters '!$C$8*'Parameters '!$C$16+'Energy Calculator'!M13*'Parameters '!$C$16+N13*'Parameters '!$C$17+O13*'Parameters '!$C$18+(P13*(CHOOSE('Parameters '!$A$19,'Parameters '!$C$22,'Parameters '!$D$22,'Parameters '!$E$22,'Parameters '!$F$22,'Parameters '!$A$20)))</f>
        <v>0</v>
      </c>
    </row>
    <row r="14" spans="1:29" x14ac:dyDescent="0.25">
      <c r="B14" s="14" t="s">
        <v>57</v>
      </c>
      <c r="C14" s="80"/>
      <c r="D14" s="81"/>
      <c r="E14" s="81"/>
      <c r="F14" s="81"/>
      <c r="G14" s="19">
        <f t="shared" si="3"/>
        <v>0</v>
      </c>
      <c r="I14" s="14" t="s">
        <v>57</v>
      </c>
      <c r="J14" s="82"/>
      <c r="K14" s="83"/>
      <c r="L14" s="83"/>
      <c r="M14" s="83"/>
      <c r="N14" s="83"/>
      <c r="O14" s="20">
        <v>0</v>
      </c>
      <c r="P14" s="20">
        <v>0</v>
      </c>
      <c r="Q14" s="19">
        <f>(J14*'Parameters '!$C$4+K14*'Parameters '!$C$5+L14*'Parameters '!$C$6+M14*'Parameters '!$C$7+N14*'Parameters '!$C$9+O14*'Parameters '!$C$10+(P14*(CHOOSE('Parameters '!$A$19,'Parameters '!$C$21,'Parameters '!$D$21,'Parameters '!$E$21,'Parameters '!$F$21,'Parameters '!$A$20))))*'Parameters '!$C$11</f>
        <v>0</v>
      </c>
      <c r="S14" s="14" t="s">
        <v>57</v>
      </c>
      <c r="T14" s="84"/>
      <c r="U14" s="81"/>
      <c r="V14" s="81"/>
      <c r="W14" s="81"/>
      <c r="X14" s="21">
        <f t="shared" si="2"/>
        <v>0</v>
      </c>
      <c r="Z14" s="27">
        <f t="shared" si="0"/>
        <v>0</v>
      </c>
      <c r="AA14" s="27">
        <f t="shared" si="1"/>
        <v>0</v>
      </c>
      <c r="AB14" s="27">
        <f>J14*'Parameters '!$C$14+'Energy Calculator'!K14*'Parameters '!$C$15+L14*'Parameters '!$C$8*'Parameters '!$C$16+'Energy Calculator'!M14*'Parameters '!$C$16+N14*'Parameters '!$C$17+O14*'Parameters '!$C$18+(P14*(CHOOSE('Parameters '!$A$19,'Parameters '!$C$22,'Parameters '!$D$22,'Parameters '!$E$22,'Parameters '!$F$22,'Parameters '!$A$20)))</f>
        <v>0</v>
      </c>
    </row>
    <row r="15" spans="1:29" x14ac:dyDescent="0.25">
      <c r="B15" s="14" t="s">
        <v>58</v>
      </c>
      <c r="C15" s="80"/>
      <c r="D15" s="81"/>
      <c r="E15" s="81"/>
      <c r="F15" s="81"/>
      <c r="G15" s="19">
        <f t="shared" si="3"/>
        <v>0</v>
      </c>
      <c r="I15" s="14" t="s">
        <v>58</v>
      </c>
      <c r="J15" s="82"/>
      <c r="K15" s="83"/>
      <c r="L15" s="83"/>
      <c r="M15" s="83"/>
      <c r="N15" s="83"/>
      <c r="O15" s="20">
        <v>0</v>
      </c>
      <c r="P15" s="20">
        <v>0</v>
      </c>
      <c r="Q15" s="19">
        <f>(J15*'Parameters '!$C$4+K15*'Parameters '!$C$5+L15*'Parameters '!$C$6+M15*'Parameters '!$C$7+N15*'Parameters '!$C$9+O15*'Parameters '!$C$10+(P15*(CHOOSE('Parameters '!$A$19,'Parameters '!$C$21,'Parameters '!$D$21,'Parameters '!$E$21,'Parameters '!$F$21,'Parameters '!$A$20))))*'Parameters '!$C$11</f>
        <v>0</v>
      </c>
      <c r="S15" s="14" t="s">
        <v>58</v>
      </c>
      <c r="T15" s="84"/>
      <c r="U15" s="81"/>
      <c r="V15" s="81"/>
      <c r="W15" s="81"/>
      <c r="X15" s="21">
        <f t="shared" si="2"/>
        <v>0</v>
      </c>
      <c r="Z15" s="27">
        <f t="shared" si="0"/>
        <v>0</v>
      </c>
      <c r="AA15" s="27">
        <f t="shared" si="1"/>
        <v>0</v>
      </c>
      <c r="AB15" s="27">
        <f>J15*'Parameters '!$C$14+'Energy Calculator'!K15*'Parameters '!$C$15+L15*'Parameters '!$C$8*'Parameters '!$C$16+'Energy Calculator'!M15*'Parameters '!$C$16+N15*'Parameters '!$C$17+O15*'Parameters '!$C$18+(P15*(CHOOSE('Parameters '!$A$19,'Parameters '!$C$22,'Parameters '!$D$22,'Parameters '!$E$22,'Parameters '!$F$22,'Parameters '!$A$20)))</f>
        <v>0</v>
      </c>
    </row>
    <row r="16" spans="1:29" x14ac:dyDescent="0.25">
      <c r="B16" s="14" t="s">
        <v>59</v>
      </c>
      <c r="C16" s="80"/>
      <c r="D16" s="81"/>
      <c r="E16" s="81"/>
      <c r="F16" s="81"/>
      <c r="G16" s="19">
        <f t="shared" si="3"/>
        <v>0</v>
      </c>
      <c r="I16" s="14" t="s">
        <v>59</v>
      </c>
      <c r="J16" s="82"/>
      <c r="K16" s="83"/>
      <c r="L16" s="83"/>
      <c r="M16" s="83"/>
      <c r="N16" s="83"/>
      <c r="O16" s="20">
        <v>0</v>
      </c>
      <c r="P16" s="20">
        <v>0</v>
      </c>
      <c r="Q16" s="19">
        <f>(J16*'Parameters '!$C$4+K16*'Parameters '!$C$5+L16*'Parameters '!$C$6+M16*'Parameters '!$C$7+N16*'Parameters '!$C$9+O16*'Parameters '!$C$10+(P16*(CHOOSE('Parameters '!$A$19,'Parameters '!$C$21,'Parameters '!$D$21,'Parameters '!$E$21,'Parameters '!$F$21,'Parameters '!$A$20))))*'Parameters '!$C$11</f>
        <v>0</v>
      </c>
      <c r="S16" s="23" t="s">
        <v>59</v>
      </c>
      <c r="T16" s="84"/>
      <c r="U16" s="81"/>
      <c r="V16" s="81"/>
      <c r="W16" s="81"/>
      <c r="X16" s="21">
        <f t="shared" si="2"/>
        <v>0</v>
      </c>
      <c r="Z16" s="27">
        <f t="shared" si="0"/>
        <v>0</v>
      </c>
      <c r="AA16" s="27">
        <f t="shared" si="1"/>
        <v>0</v>
      </c>
      <c r="AB16" s="27">
        <f>J16*'Parameters '!$C$14+'Energy Calculator'!K16*'Parameters '!$C$15+L16*'Parameters '!$C$8*'Parameters '!$C$16+'Energy Calculator'!M16*'Parameters '!$C$16+N16*'Parameters '!$C$17+O16*'Parameters '!$C$18+(P16*(CHOOSE('Parameters '!$A$19,'Parameters '!$C$22,'Parameters '!$D$22,'Parameters '!$E$22,'Parameters '!$F$22,'Parameters '!$A$20)))</f>
        <v>0</v>
      </c>
    </row>
    <row r="17" spans="2:28" x14ac:dyDescent="0.25">
      <c r="B17" s="14" t="s">
        <v>60</v>
      </c>
      <c r="C17" s="80"/>
      <c r="D17" s="81"/>
      <c r="E17" s="81"/>
      <c r="F17" s="81"/>
      <c r="G17" s="19">
        <f t="shared" si="3"/>
        <v>0</v>
      </c>
      <c r="I17" s="14" t="s">
        <v>60</v>
      </c>
      <c r="J17" s="82"/>
      <c r="K17" s="83"/>
      <c r="L17" s="83"/>
      <c r="M17" s="83"/>
      <c r="N17" s="83"/>
      <c r="O17" s="20">
        <v>0</v>
      </c>
      <c r="P17" s="20">
        <v>0</v>
      </c>
      <c r="Q17" s="19">
        <f>(J17*'Parameters '!$C$4+K17*'Parameters '!$C$5+L17*'Parameters '!$C$6+M17*'Parameters '!$C$7+N17*'Parameters '!$C$9+O17*'Parameters '!$C$10+(P17*(CHOOSE('Parameters '!$A$19,'Parameters '!$C$21,'Parameters '!$D$21,'Parameters '!$E$21,'Parameters '!$F$21,'Parameters '!$A$20))))*'Parameters '!$C$11</f>
        <v>0</v>
      </c>
      <c r="S17" s="14" t="s">
        <v>60</v>
      </c>
      <c r="T17" s="84"/>
      <c r="U17" s="81"/>
      <c r="V17" s="81"/>
      <c r="W17" s="81"/>
      <c r="X17" s="21">
        <f t="shared" si="2"/>
        <v>0</v>
      </c>
      <c r="Z17" s="27">
        <f t="shared" si="0"/>
        <v>0</v>
      </c>
      <c r="AA17" s="27">
        <f t="shared" si="1"/>
        <v>0</v>
      </c>
      <c r="AB17" s="27">
        <f>J17*'Parameters '!$C$14+'Energy Calculator'!K17*'Parameters '!$C$15+L17*'Parameters '!$C$8*'Parameters '!$C$16+'Energy Calculator'!M17*'Parameters '!$C$16+N17*'Parameters '!$C$17+O17*'Parameters '!$C$18+(P17*(CHOOSE('Parameters '!$A$19,'Parameters '!$C$22,'Parameters '!$D$22,'Parameters '!$E$22,'Parameters '!$F$22,'Parameters '!$A$20)))</f>
        <v>0</v>
      </c>
    </row>
    <row r="18" spans="2:28" x14ac:dyDescent="0.25">
      <c r="B18" s="14" t="s">
        <v>61</v>
      </c>
      <c r="C18" s="80"/>
      <c r="D18" s="81"/>
      <c r="E18" s="81"/>
      <c r="F18" s="81"/>
      <c r="G18" s="19">
        <f t="shared" si="3"/>
        <v>0</v>
      </c>
      <c r="I18" s="14" t="s">
        <v>61</v>
      </c>
      <c r="J18" s="82"/>
      <c r="K18" s="83"/>
      <c r="L18" s="83"/>
      <c r="M18" s="83"/>
      <c r="N18" s="83"/>
      <c r="O18" s="20">
        <v>0</v>
      </c>
      <c r="P18" s="20">
        <v>0</v>
      </c>
      <c r="Q18" s="19">
        <f>(J18*'Parameters '!$C$4+K18*'Parameters '!$C$5+L18*'Parameters '!$C$6+M18*'Parameters '!$C$7+N18*'Parameters '!$C$9+O18*'Parameters '!$C$10+(P18*(CHOOSE('Parameters '!$A$19,'Parameters '!$C$21,'Parameters '!$D$21,'Parameters '!$E$21,'Parameters '!$F$21,'Parameters '!$A$20))))*'Parameters '!$C$11</f>
        <v>0</v>
      </c>
      <c r="S18" s="14" t="s">
        <v>61</v>
      </c>
      <c r="T18" s="84"/>
      <c r="U18" s="81"/>
      <c r="V18" s="81"/>
      <c r="W18" s="81"/>
      <c r="X18" s="21">
        <f t="shared" si="2"/>
        <v>0</v>
      </c>
      <c r="Z18" s="27">
        <f t="shared" si="0"/>
        <v>0</v>
      </c>
      <c r="AA18" s="27">
        <f t="shared" si="1"/>
        <v>0</v>
      </c>
      <c r="AB18" s="27">
        <f>J18*'Parameters '!$C$14+'Energy Calculator'!K18*'Parameters '!$C$15+L18*'Parameters '!$C$8*'Parameters '!$C$16+'Energy Calculator'!M18*'Parameters '!$C$16+N18*'Parameters '!$C$17+O18*'Parameters '!$C$18+(P18*(CHOOSE('Parameters '!$A$19,'Parameters '!$C$22,'Parameters '!$D$22,'Parameters '!$E$22,'Parameters '!$F$22,'Parameters '!$A$20)))</f>
        <v>0</v>
      </c>
    </row>
    <row r="19" spans="2:28" x14ac:dyDescent="0.25">
      <c r="B19" s="14" t="s">
        <v>62</v>
      </c>
      <c r="C19" s="80"/>
      <c r="D19" s="81"/>
      <c r="E19" s="81"/>
      <c r="F19" s="81"/>
      <c r="G19" s="19">
        <f t="shared" si="3"/>
        <v>0</v>
      </c>
      <c r="I19" s="14" t="s">
        <v>62</v>
      </c>
      <c r="J19" s="82"/>
      <c r="K19" s="83"/>
      <c r="L19" s="83"/>
      <c r="M19" s="83"/>
      <c r="N19" s="83"/>
      <c r="O19" s="20">
        <v>0</v>
      </c>
      <c r="P19" s="20">
        <v>0</v>
      </c>
      <c r="Q19" s="19">
        <f>(J19*'Parameters '!$C$4+K19*'Parameters '!$C$5+L19*'Parameters '!$C$6+M19*'Parameters '!$C$7+N19*'Parameters '!$C$9+O19*'Parameters '!$C$10+(P19*(CHOOSE('Parameters '!$A$19,'Parameters '!$C$21,'Parameters '!$D$21,'Parameters '!$E$21,'Parameters '!$F$21,'Parameters '!$A$20))))*'Parameters '!$C$11</f>
        <v>0</v>
      </c>
      <c r="S19" s="14" t="s">
        <v>62</v>
      </c>
      <c r="T19" s="84"/>
      <c r="U19" s="81"/>
      <c r="V19" s="81"/>
      <c r="W19" s="81"/>
      <c r="X19" s="21">
        <f t="shared" si="2"/>
        <v>0</v>
      </c>
      <c r="Z19" s="29">
        <f t="shared" si="0"/>
        <v>0</v>
      </c>
      <c r="AA19" s="27">
        <f t="shared" si="1"/>
        <v>0</v>
      </c>
      <c r="AB19" s="27">
        <f>J19*'Parameters '!$C$14+'Energy Calculator'!K19*'Parameters '!$C$15+L19*'Parameters '!$C$8*'Parameters '!$C$16+'Energy Calculator'!M19*'Parameters '!$C$16+N19*'Parameters '!$C$17+O19*'Parameters '!$C$18+(P19*(CHOOSE('Parameters '!$A$19,'Parameters '!$C$22,'Parameters '!$D$22,'Parameters '!$E$22,'Parameters '!$F$22,'Parameters '!$A$20)))</f>
        <v>0</v>
      </c>
    </row>
    <row r="20" spans="2:28" x14ac:dyDescent="0.25">
      <c r="B20" s="15" t="s">
        <v>63</v>
      </c>
      <c r="C20" s="16">
        <f>SUM(C8:C19)</f>
        <v>0</v>
      </c>
      <c r="D20" s="17">
        <f t="shared" ref="D20:G20" si="4">SUM(D8:D19)</f>
        <v>0</v>
      </c>
      <c r="E20" s="17">
        <f t="shared" si="4"/>
        <v>0</v>
      </c>
      <c r="F20" s="17">
        <f t="shared" si="4"/>
        <v>0</v>
      </c>
      <c r="G20" s="18">
        <f t="shared" si="4"/>
        <v>0</v>
      </c>
      <c r="I20" s="15" t="s">
        <v>63</v>
      </c>
      <c r="J20" s="16">
        <f>SUM(J8:J19)</f>
        <v>0</v>
      </c>
      <c r="K20" s="17">
        <f t="shared" ref="K20:Q20" si="5">SUM(K8:K19)</f>
        <v>0</v>
      </c>
      <c r="L20" s="17">
        <f t="shared" si="5"/>
        <v>0</v>
      </c>
      <c r="M20" s="17">
        <f t="shared" si="5"/>
        <v>0</v>
      </c>
      <c r="N20" s="17">
        <f t="shared" si="5"/>
        <v>0</v>
      </c>
      <c r="O20" s="17">
        <f t="shared" si="5"/>
        <v>0</v>
      </c>
      <c r="P20" s="17">
        <f t="shared" si="5"/>
        <v>0</v>
      </c>
      <c r="Q20" s="19">
        <f t="shared" si="5"/>
        <v>0</v>
      </c>
      <c r="S20" s="15" t="s">
        <v>63</v>
      </c>
      <c r="T20" s="21">
        <f>SUM(T8:T19)</f>
        <v>0</v>
      </c>
      <c r="U20" s="22">
        <f t="shared" ref="U20:X20" si="6">SUM(U8:U19)</f>
        <v>0</v>
      </c>
      <c r="V20" s="22">
        <f t="shared" si="6"/>
        <v>0</v>
      </c>
      <c r="W20" s="22"/>
      <c r="X20" s="22">
        <f t="shared" si="6"/>
        <v>0</v>
      </c>
      <c r="Z20" s="27">
        <f>SUM(Z8:Z19)</f>
        <v>0</v>
      </c>
      <c r="AA20" s="27">
        <f t="shared" si="1"/>
        <v>0</v>
      </c>
      <c r="AB20" s="27">
        <f>J20*'Parameters '!$C$14+'Energy Calculator'!K20*'Parameters '!$C$15+L20*'Parameters '!$C$8*'Parameters '!$C$16+'Energy Calculator'!M20*'Parameters '!$C$16+N20*'Parameters '!$C$17+O20*'Parameters '!$C$18</f>
        <v>0</v>
      </c>
    </row>
  </sheetData>
  <sheetProtection algorithmName="SHA-512" hashValue="vo08lCzLacihWAojVSArkp57s1hykWHZg2hvNJN6ICvimHhlkwhWzbXrsFPZZEiYmwHou0XU5dwwW75Szeyc0g==" saltValue="7KuQpun8Ka6FMXxMGf27Iw==" spinCount="100000" sheet="1" objects="1" scenarios="1"/>
  <mergeCells count="4">
    <mergeCell ref="C6:F6"/>
    <mergeCell ref="J6:P6"/>
    <mergeCell ref="T6:V6"/>
    <mergeCell ref="B1:AC1"/>
  </mergeCells>
  <phoneticPr fontId="4" type="noConversion"/>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22B2C06-515D-490F-AB48-59DAC49F490C}">
          <x14:formula1>
            <xm:f>'Parameters '!$C$20:$G$20</xm:f>
          </x14:formula1>
          <xm:sqref>P3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9935D-1A33-4396-8A87-3DD872326B3C}">
  <sheetPr codeName="Sheet3"/>
  <dimension ref="A1:AC1"/>
  <sheetViews>
    <sheetView workbookViewId="0">
      <selection activeCell="I41" sqref="I41"/>
    </sheetView>
  </sheetViews>
  <sheetFormatPr defaultColWidth="8.85546875" defaultRowHeight="15" x14ac:dyDescent="0.25"/>
  <cols>
    <col min="16" max="16" width="34.7109375" customWidth="1"/>
  </cols>
  <sheetData>
    <row r="1" spans="1:29" ht="121.9" customHeight="1" x14ac:dyDescent="0.25">
      <c r="A1" s="77" t="s">
        <v>0</v>
      </c>
      <c r="B1" s="91" t="s">
        <v>1</v>
      </c>
      <c r="C1" s="92"/>
      <c r="D1" s="92"/>
      <c r="E1" s="92"/>
      <c r="F1" s="92"/>
      <c r="G1" s="92"/>
      <c r="H1" s="92"/>
      <c r="I1" s="92"/>
      <c r="J1" s="92"/>
      <c r="K1" s="92"/>
      <c r="L1" s="92"/>
      <c r="M1" s="92"/>
      <c r="N1" s="92"/>
      <c r="O1" s="92"/>
      <c r="P1" s="92"/>
      <c r="Q1" s="92"/>
      <c r="R1" s="92"/>
      <c r="S1" s="92"/>
      <c r="T1" s="92"/>
      <c r="U1" s="92"/>
      <c r="V1" s="92"/>
      <c r="W1" s="92"/>
      <c r="X1" s="92"/>
      <c r="Y1" s="92"/>
      <c r="Z1" s="92"/>
      <c r="AA1" s="92"/>
      <c r="AB1" s="92"/>
      <c r="AC1" s="92"/>
    </row>
  </sheetData>
  <mergeCells count="1">
    <mergeCell ref="B1:AC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B8F30-1974-4A8F-9F9C-6ECEEE4596FC}">
  <sheetPr codeName="Sheet4"/>
  <dimension ref="A1:Q23"/>
  <sheetViews>
    <sheetView zoomScale="110" zoomScaleNormal="110" workbookViewId="0">
      <selection activeCell="H38" sqref="H38"/>
    </sheetView>
  </sheetViews>
  <sheetFormatPr defaultColWidth="8.85546875" defaultRowHeight="15" x14ac:dyDescent="0.25"/>
  <cols>
    <col min="2" max="2" width="40.42578125" bestFit="1" customWidth="1"/>
    <col min="3" max="3" width="12.140625" customWidth="1"/>
    <col min="4" max="4" width="14.42578125" customWidth="1"/>
    <col min="5" max="5" width="10.140625" customWidth="1"/>
    <col min="6" max="6" width="9.85546875" customWidth="1"/>
    <col min="12" max="12" width="10.42578125" customWidth="1"/>
  </cols>
  <sheetData>
    <row r="1" spans="2:17" ht="29.1" customHeight="1" x14ac:dyDescent="0.25">
      <c r="B1" s="94" t="s">
        <v>64</v>
      </c>
      <c r="C1" s="94"/>
      <c r="D1" s="94"/>
      <c r="E1" s="94"/>
      <c r="F1" s="94"/>
      <c r="G1" s="94"/>
      <c r="H1" s="94"/>
      <c r="I1" s="94"/>
      <c r="J1" s="94"/>
      <c r="K1" s="94"/>
      <c r="L1" s="94"/>
    </row>
    <row r="2" spans="2:17" ht="15" customHeight="1" x14ac:dyDescent="0.25">
      <c r="B2" s="95"/>
      <c r="C2" s="95"/>
      <c r="D2" s="95"/>
      <c r="E2" s="95"/>
      <c r="F2" s="95"/>
      <c r="G2" s="95"/>
      <c r="H2" s="95"/>
      <c r="I2" s="95"/>
      <c r="J2" s="95"/>
      <c r="K2" s="95"/>
      <c r="L2" s="95"/>
    </row>
    <row r="3" spans="2:17" ht="15.75" x14ac:dyDescent="0.3">
      <c r="B3" s="37" t="s">
        <v>65</v>
      </c>
      <c r="C3" s="7"/>
      <c r="D3" s="7"/>
      <c r="E3" s="7"/>
      <c r="F3" s="7"/>
      <c r="G3" s="7"/>
      <c r="H3" s="7"/>
      <c r="I3" s="7"/>
      <c r="J3" s="7"/>
      <c r="K3" s="7"/>
      <c r="L3" s="7"/>
    </row>
    <row r="4" spans="2:17" x14ac:dyDescent="0.25">
      <c r="B4" s="35" t="s">
        <v>66</v>
      </c>
      <c r="C4" s="36">
        <v>3.6</v>
      </c>
      <c r="D4" s="38" t="s">
        <v>67</v>
      </c>
      <c r="E4" s="14"/>
      <c r="F4" s="14"/>
      <c r="G4" s="14"/>
      <c r="H4" s="14"/>
      <c r="I4" s="14"/>
      <c r="J4" s="14"/>
      <c r="K4" s="14"/>
      <c r="L4" s="14"/>
    </row>
    <row r="5" spans="2:17" x14ac:dyDescent="0.25">
      <c r="B5" s="35" t="s">
        <v>68</v>
      </c>
      <c r="C5" s="36">
        <v>1000</v>
      </c>
      <c r="D5" s="38" t="s">
        <v>67</v>
      </c>
      <c r="E5" s="14"/>
      <c r="F5" s="14"/>
      <c r="G5" s="14"/>
      <c r="H5" s="14"/>
      <c r="I5" s="14"/>
      <c r="J5" s="14"/>
      <c r="K5" s="14"/>
      <c r="L5" s="14"/>
    </row>
    <row r="6" spans="2:17" x14ac:dyDescent="0.25">
      <c r="B6" s="35" t="s">
        <v>69</v>
      </c>
      <c r="C6" s="36">
        <v>25</v>
      </c>
      <c r="D6" s="38" t="s">
        <v>70</v>
      </c>
      <c r="E6" s="14"/>
      <c r="F6" s="14"/>
      <c r="G6" s="14"/>
      <c r="H6" s="14"/>
      <c r="I6" s="14"/>
      <c r="J6" s="14"/>
      <c r="K6" s="14"/>
      <c r="L6" s="14"/>
    </row>
    <row r="7" spans="2:17" x14ac:dyDescent="0.25">
      <c r="B7" s="35" t="s">
        <v>71</v>
      </c>
      <c r="C7" s="36">
        <v>49</v>
      </c>
      <c r="D7" s="85" t="s">
        <v>72</v>
      </c>
      <c r="E7" s="14"/>
      <c r="F7" s="14"/>
      <c r="G7" s="14"/>
      <c r="H7" s="14"/>
      <c r="I7" s="14"/>
      <c r="J7" s="14"/>
      <c r="K7" s="14"/>
      <c r="L7" s="14"/>
    </row>
    <row r="8" spans="2:17" x14ac:dyDescent="0.25">
      <c r="B8" s="35" t="s">
        <v>73</v>
      </c>
      <c r="C8" s="36">
        <v>0.51</v>
      </c>
      <c r="D8" s="38" t="s">
        <v>70</v>
      </c>
      <c r="E8" s="14"/>
      <c r="F8" s="14"/>
      <c r="G8" s="14"/>
      <c r="H8" s="14"/>
      <c r="I8" s="14"/>
      <c r="J8" s="14"/>
      <c r="K8" s="14"/>
      <c r="L8" s="14"/>
    </row>
    <row r="9" spans="2:17" x14ac:dyDescent="0.25">
      <c r="B9" s="35" t="s">
        <v>74</v>
      </c>
      <c r="C9" s="87">
        <f>'[1]Emission factors'!E10</f>
        <v>38.49</v>
      </c>
      <c r="D9" s="85" t="s">
        <v>72</v>
      </c>
      <c r="E9" s="14"/>
      <c r="F9" s="14"/>
      <c r="G9" s="14"/>
      <c r="H9" s="14"/>
      <c r="I9" s="14"/>
      <c r="J9" s="14"/>
      <c r="K9" s="14"/>
      <c r="L9" s="14"/>
    </row>
    <row r="10" spans="2:17" x14ac:dyDescent="0.25">
      <c r="B10" s="35" t="s">
        <v>75</v>
      </c>
      <c r="C10" s="87">
        <v>40.594999999999999</v>
      </c>
      <c r="D10" s="86" t="s">
        <v>76</v>
      </c>
      <c r="E10" s="14"/>
      <c r="F10" s="14"/>
      <c r="G10" s="14"/>
      <c r="H10" s="14"/>
      <c r="I10" s="14"/>
      <c r="J10" s="14"/>
      <c r="K10" s="14"/>
      <c r="L10" s="14"/>
      <c r="Q10" s="1"/>
    </row>
    <row r="11" spans="2:17" x14ac:dyDescent="0.25">
      <c r="B11" s="35" t="s">
        <v>77</v>
      </c>
      <c r="C11" s="36">
        <v>0.27777777777777701</v>
      </c>
      <c r="D11" s="38" t="s">
        <v>78</v>
      </c>
      <c r="E11" s="14"/>
      <c r="F11" s="14"/>
      <c r="G11" s="14"/>
      <c r="H11" s="14"/>
      <c r="I11" s="14"/>
      <c r="J11" s="14"/>
      <c r="K11" s="14"/>
      <c r="L11" s="14"/>
      <c r="Q11" s="1"/>
    </row>
    <row r="12" spans="2:17" x14ac:dyDescent="0.25">
      <c r="B12" s="36"/>
      <c r="C12" s="36"/>
      <c r="D12" s="14"/>
      <c r="E12" s="14"/>
      <c r="F12" s="14"/>
      <c r="G12" s="14"/>
      <c r="H12" s="14"/>
      <c r="I12" s="14"/>
      <c r="J12" s="14"/>
      <c r="K12" s="14"/>
      <c r="L12" s="14"/>
    </row>
    <row r="13" spans="2:17" x14ac:dyDescent="0.25">
      <c r="B13" s="35" t="s">
        <v>79</v>
      </c>
      <c r="C13" s="36"/>
      <c r="D13" s="14"/>
      <c r="E13" s="14"/>
      <c r="F13" s="14"/>
      <c r="G13" s="14"/>
      <c r="H13" s="14"/>
      <c r="I13" s="14"/>
      <c r="J13" s="14"/>
      <c r="K13" s="14"/>
      <c r="L13" s="14"/>
    </row>
    <row r="14" spans="2:17" x14ac:dyDescent="0.25">
      <c r="B14" s="35" t="s">
        <v>80</v>
      </c>
      <c r="C14" s="36">
        <v>7.7000000000000001E-5</v>
      </c>
      <c r="D14" s="85" t="s">
        <v>72</v>
      </c>
      <c r="E14" s="14"/>
      <c r="F14" s="14"/>
      <c r="G14" s="14"/>
      <c r="H14" s="14"/>
      <c r="I14" s="14"/>
      <c r="J14" s="14"/>
      <c r="K14" s="14"/>
      <c r="L14" s="14"/>
    </row>
    <row r="15" spans="2:17" x14ac:dyDescent="0.25">
      <c r="B15" s="35" t="s">
        <v>81</v>
      </c>
      <c r="C15" s="36">
        <v>5.4035E-2</v>
      </c>
      <c r="D15" s="85" t="s">
        <v>72</v>
      </c>
      <c r="E15" s="14"/>
      <c r="F15" s="14"/>
      <c r="G15" s="14"/>
      <c r="H15" s="14"/>
      <c r="I15" s="14"/>
      <c r="J15" s="14"/>
      <c r="K15" s="14"/>
      <c r="L15" s="14"/>
    </row>
    <row r="16" spans="2:17" x14ac:dyDescent="0.25">
      <c r="B16" s="35" t="s">
        <v>82</v>
      </c>
      <c r="C16" s="36">
        <v>2.9659999999999999E-3</v>
      </c>
      <c r="D16" s="85" t="s">
        <v>72</v>
      </c>
      <c r="E16" s="14"/>
      <c r="F16" s="14"/>
      <c r="G16" s="14"/>
      <c r="H16" s="14"/>
      <c r="I16" s="14"/>
      <c r="J16" s="14"/>
      <c r="K16" s="14"/>
      <c r="L16" s="14"/>
    </row>
    <row r="17" spans="1:17" x14ac:dyDescent="0.25">
      <c r="B17" s="35" t="s">
        <v>83</v>
      </c>
      <c r="C17" s="36">
        <v>2.6710000000000002E-3</v>
      </c>
      <c r="D17" s="85" t="s">
        <v>72</v>
      </c>
      <c r="E17" s="14"/>
      <c r="F17" s="14"/>
      <c r="G17" s="14"/>
      <c r="H17" s="14"/>
      <c r="I17" s="14"/>
      <c r="J17" s="14"/>
      <c r="K17" s="14"/>
      <c r="L17" s="14"/>
    </row>
    <row r="18" spans="1:17" x14ac:dyDescent="0.25">
      <c r="B18" s="35" t="s">
        <v>84</v>
      </c>
      <c r="C18" s="36">
        <v>3.0049999999999999E-3</v>
      </c>
      <c r="D18" s="86" t="s">
        <v>76</v>
      </c>
      <c r="E18" s="14"/>
      <c r="F18" s="14"/>
      <c r="G18" s="14"/>
      <c r="H18" s="39"/>
      <c r="I18" s="39"/>
      <c r="J18" s="39"/>
      <c r="K18" s="39"/>
      <c r="L18" s="39"/>
      <c r="Q18" s="1"/>
    </row>
    <row r="19" spans="1:17" x14ac:dyDescent="0.25">
      <c r="A19">
        <f>IF('Energy Calculator'!P3='Parameters '!C20,'Parameters '!C19,IF('Energy Calculator'!P3='Parameters '!D20,'Parameters '!D19,IF('Energy Calculator'!P3='Parameters '!E20,'Parameters '!E19,IF('Energy Calculator'!P3='Parameters '!F20,'Parameters '!F19,5))))</f>
        <v>1</v>
      </c>
      <c r="B19" s="40" t="s">
        <v>85</v>
      </c>
      <c r="C19" s="44">
        <v>1</v>
      </c>
      <c r="D19" s="45">
        <v>2</v>
      </c>
      <c r="E19" s="45">
        <v>3</v>
      </c>
      <c r="F19" s="45">
        <v>4</v>
      </c>
      <c r="G19" s="45">
        <v>5</v>
      </c>
      <c r="H19" s="8"/>
      <c r="I19" s="8"/>
      <c r="J19" s="8"/>
      <c r="K19" s="8"/>
      <c r="L19" s="8"/>
    </row>
    <row r="20" spans="1:17" x14ac:dyDescent="0.25">
      <c r="A20">
        <v>0</v>
      </c>
      <c r="B20" s="41" t="s">
        <v>86</v>
      </c>
      <c r="C20" s="43" t="s">
        <v>23</v>
      </c>
      <c r="D20" s="43" t="s">
        <v>87</v>
      </c>
      <c r="E20" s="43" t="s">
        <v>88</v>
      </c>
      <c r="F20" s="43" t="s">
        <v>89</v>
      </c>
      <c r="G20" s="43" t="s">
        <v>85</v>
      </c>
      <c r="H20" s="8"/>
      <c r="I20" s="8"/>
      <c r="J20" s="8"/>
      <c r="K20" s="8"/>
      <c r="L20" s="8"/>
    </row>
    <row r="21" spans="1:17" x14ac:dyDescent="0.25">
      <c r="B21" s="41" t="s">
        <v>90</v>
      </c>
      <c r="C21" s="78">
        <v>29590</v>
      </c>
      <c r="D21" s="78">
        <v>21640</v>
      </c>
      <c r="E21" s="78">
        <v>15260</v>
      </c>
      <c r="F21" s="78">
        <v>25730</v>
      </c>
      <c r="G21" s="47" t="s">
        <v>91</v>
      </c>
      <c r="H21" s="48"/>
      <c r="I21" s="48"/>
      <c r="J21" s="48"/>
      <c r="K21" s="48"/>
      <c r="L21" s="8"/>
    </row>
    <row r="22" spans="1:17" x14ac:dyDescent="0.25">
      <c r="B22" s="42" t="s">
        <v>92</v>
      </c>
      <c r="C22" s="79">
        <v>2.66</v>
      </c>
      <c r="D22" s="79">
        <v>2.0099999999999998</v>
      </c>
      <c r="E22" s="79">
        <v>1.43</v>
      </c>
      <c r="F22" s="79">
        <v>2.34</v>
      </c>
      <c r="G22" s="49" t="s">
        <v>91</v>
      </c>
      <c r="H22" s="50"/>
      <c r="I22" s="50"/>
      <c r="J22" s="50"/>
      <c r="K22" s="50"/>
      <c r="L22" s="9"/>
    </row>
    <row r="23" spans="1:17" x14ac:dyDescent="0.25">
      <c r="B23" s="74" t="s">
        <v>93</v>
      </c>
      <c r="C23" s="75">
        <v>45735</v>
      </c>
    </row>
  </sheetData>
  <sheetProtection algorithmName="SHA-512" hashValue="ZmNS7G2sQfars1lPCp2la9pqjDFFVSzIYeWfDfhp0KtQ2nvkz7iARtYEEvCy9ymfXyiF5bQnR1h5+5rI82uCmw==" saltValue="9EjPMM3/hd0wfRyd0+cMJA==" spinCount="100000" sheet="1" objects="1" scenarios="1"/>
  <mergeCells count="1">
    <mergeCell ref="B1:L2"/>
  </mergeCells>
  <hyperlinks>
    <hyperlink ref="G22" r:id="rId1" display="https://tools.genless.govt.nz/businesses/wood-energy-calculators/co2-emission-calculator/" xr:uid="{9047D6F2-368A-4C8C-8D9D-11FFB3A0F012}"/>
    <hyperlink ref="G21" r:id="rId2" display="https://tools.genless.govt.nz/businesses/wood-energy-calculators/co2-emission-calculator/" xr:uid="{E3783D30-91EA-44C0-B0CD-1159FC99AAEA}"/>
    <hyperlink ref="D14" r:id="rId3" xr:uid="{7C6B58B4-D9F4-4193-AFE2-0FF5C573A605}"/>
    <hyperlink ref="D15" r:id="rId4" xr:uid="{6D54B219-AB9E-4DA8-8CC8-26401F77BED9}"/>
    <hyperlink ref="D16" r:id="rId5" xr:uid="{BF5D17B0-19DD-4D00-B33F-970593FEF553}"/>
    <hyperlink ref="D17" r:id="rId6" xr:uid="{7D4511F0-E690-471A-9993-385A8B861774}"/>
    <hyperlink ref="D6" r:id="rId7" display="https://www.elgas.com.au/blog/389-lpg-conversions-kg-litres-mj-kwh-and-m3/" xr:uid="{EF42D520-2D04-4418-B597-39E1023F831E}"/>
    <hyperlink ref="D4" r:id="rId8" display="https://tools.genless.govt.nz/businesses/wood-energy-calculators/energy-unit-converter/" xr:uid="{6ED9D6DF-406D-4F4D-8E8E-95BC5D1E4F15}"/>
    <hyperlink ref="D5" r:id="rId9" display="https://tools.genless.govt.nz/businesses/wood-energy-calculators/energy-unit-converter/" xr:uid="{D51BD341-44FA-4687-B289-287CB09AE7DB}"/>
    <hyperlink ref="D8" r:id="rId10" display="https://www.elgas.com.au/blog/389-lpg-conversions-kg-litres-mj-kwh-and-m3/" xr:uid="{A9438D49-4947-48D8-8A3E-264118949BD3}"/>
    <hyperlink ref="D11" r:id="rId11" display="https://www.convertunits.com/from/MJ/to/kwh" xr:uid="{9D0826CD-725C-44C0-AEDA-BF3911184322}"/>
    <hyperlink ref="D7" r:id="rId12" xr:uid="{97E8BCA7-F445-4CAF-AD9A-7A2897A26668}"/>
    <hyperlink ref="D9" r:id="rId13" xr:uid="{97043EC7-A74A-48EA-B734-707DFB9E3044}"/>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C06C6-5D0A-4F54-9F87-4B5AE6C37298}">
  <sheetPr codeName="Sheet5"/>
  <dimension ref="A1"/>
  <sheetViews>
    <sheetView zoomScale="80" zoomScaleNormal="80" workbookViewId="0">
      <selection activeCell="AK40" sqref="AK40"/>
    </sheetView>
  </sheetViews>
  <sheetFormatPr defaultColWidth="8.85546875" defaultRowHeight="15" x14ac:dyDescent="0.25"/>
  <sheetData/>
  <sheetProtection algorithmName="SHA-512" hashValue="fDoNNUBNz1ErpFNS+pYikvNLz6NsUCcMGWfhft5HiJPv0jhn+nCQ9b/dDV+LILRBOSA8HAvGvvoVHdTL6aYesQ==" saltValue="NnIjju+9q4lYdzqMTaysHw==" spinCount="100000" sheet="1" objects="1" scenarios="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KeywordTaxHTField xmlns="21524e96-ec98-4da0-a122-419156e7d6b0">
      <Terms xmlns="http://schemas.microsoft.com/office/infopath/2007/PartnerControls"/>
    </TaxKeywordTaxHTField>
    <TaxCatchAll xmlns="21524e96-ec98-4da0-a122-419156e7d6b0">
      <Value>19</Value>
      <Value>610</Value>
      <Value>593</Value>
    </TaxCatchAll>
    <C3FinancialYearNote xmlns="21524e96-ec98-4da0-a122-419156e7d6b0">
      <Terms xmlns="http://schemas.microsoft.com/office/infopath/2007/PartnerControls">
        <TermInfo xmlns="http://schemas.microsoft.com/office/infopath/2007/PartnerControls">
          <TermName xmlns="http://schemas.microsoft.com/office/infopath/2007/PartnerControls">22/23</TermName>
          <TermId xmlns="http://schemas.microsoft.com/office/infopath/2007/PartnerControls">98a01b43-8a87-4b39-8f4f-eed21432a2a4</TermId>
        </TermInfo>
      </Terms>
    </C3FinancialYearNote>
    <AccountManager xmlns="21524e96-ec98-4da0-a122-419156e7d6b0">
      <UserInfo>
        <DisplayName>Insa Errey</DisplayName>
        <AccountId>70</AccountId>
        <AccountType/>
      </UserInfo>
    </AccountManager>
    <C3TopicNote xmlns="21524e96-ec98-4da0-a122-419156e7d6b0">
      <Terms xmlns="http://schemas.microsoft.com/office/infopath/2007/PartnerControls">
        <TermInfo xmlns="http://schemas.microsoft.com/office/infopath/2007/PartnerControls">
          <TermName xmlns="http://schemas.microsoft.com/office/infopath/2007/PartnerControls">Templates</TermName>
          <TermId xmlns="http://schemas.microsoft.com/office/infopath/2007/PartnerControls">4a647560-0777-41cc-bc66-ef65261b062f</TermId>
        </TermInfo>
      </Terms>
    </C3TopicNote>
    <k03a37f2627d4dc4ad1de93546aabd57 xmlns="376270d6-e0e1-44d9-9147-71125ac31554">
      <Terms xmlns="http://schemas.microsoft.com/office/infopath/2007/PartnerControls">
        <TermInfo xmlns="http://schemas.microsoft.com/office/infopath/2007/PartnerControls">
          <TermName xmlns="http://schemas.microsoft.com/office/infopath/2007/PartnerControls">Sector Associations</TermName>
          <TermId xmlns="http://schemas.microsoft.com/office/infopath/2007/PartnerControls">a6007bde-6c27-40d2-9998-2f06fa854c52</TermId>
        </TermInfo>
      </Terms>
    </k03a37f2627d4dc4ad1de93546aabd57>
    <lcf76f155ced4ddcb4097134ff3c332f xmlns="376270d6-e0e1-44d9-9147-71125ac3155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Excel Spreadsheet" ma:contentTypeID="0x010100FBA2F251638CCE48A93329D5E27FBC110100752342217DD78349B7B458CE96B5C641" ma:contentTypeVersion="14" ma:contentTypeDescription="Create a new Excel Spreadsheet" ma:contentTypeScope="" ma:versionID="4d2ba6f9c77fd2f75ba4b9851673b6c0">
  <xsd:schema xmlns:xsd="http://www.w3.org/2001/XMLSchema" xmlns:xs="http://www.w3.org/2001/XMLSchema" xmlns:p="http://schemas.microsoft.com/office/2006/metadata/properties" xmlns:ns2="21524e96-ec98-4da0-a122-419156e7d6b0" xmlns:ns3="376270d6-e0e1-44d9-9147-71125ac31554" targetNamespace="http://schemas.microsoft.com/office/2006/metadata/properties" ma:root="true" ma:fieldsID="dc993b67346727e2889a0368b469198f" ns2:_="" ns3:_="">
    <xsd:import namespace="21524e96-ec98-4da0-a122-419156e7d6b0"/>
    <xsd:import namespace="376270d6-e0e1-44d9-9147-71125ac31554"/>
    <xsd:element name="properties">
      <xsd:complexType>
        <xsd:sequence>
          <xsd:element name="documentManagement">
            <xsd:complexType>
              <xsd:all>
                <xsd:element ref="ns2:TaxCatchAll" minOccurs="0"/>
                <xsd:element ref="ns2:AccountManager" minOccurs="0"/>
                <xsd:element ref="ns2:C3TopicNote" minOccurs="0"/>
                <xsd:element ref="ns2:TaxKeywordTaxHTField" minOccurs="0"/>
                <xsd:element ref="ns2:TaxCatchAllLabel" minOccurs="0"/>
                <xsd:element ref="ns3:k03a37f2627d4dc4ad1de93546aabd57" minOccurs="0"/>
                <xsd:element ref="ns2:C3FinancialYearNote"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524e96-ec98-4da0-a122-419156e7d6b0"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fcc75d03-3abd-4bf5-b0e2-78f43a78cac0}" ma:internalName="TaxCatchAll" ma:readOnly="false" ma:showField="CatchAllData" ma:web="21524e96-ec98-4da0-a122-419156e7d6b0">
      <xsd:complexType>
        <xsd:complexContent>
          <xsd:extension base="dms:MultiChoiceLookup">
            <xsd:sequence>
              <xsd:element name="Value" type="dms:Lookup" maxOccurs="unbounded" minOccurs="0" nillable="true"/>
            </xsd:sequence>
          </xsd:extension>
        </xsd:complexContent>
      </xsd:complexType>
    </xsd:element>
    <xsd:element name="AccountManager" ma:index="11" nillable="true" ma:displayName="Account Manager" ma:SharePointGroup="0" ma:internalName="AccountManag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3TopicNote" ma:index="14" nillable="true" ma:taxonomy="true" ma:internalName="C3TopicNote" ma:taxonomyFieldName="C3Topic" ma:displayName="Topic" ma:readOnly="false" ma:fieldId="{6a3fe89f-a6dd-4490-a9c1-3ef38d67b8c7}" ma:sspId="251bc273-1602-4fac-9ab0-4c4e1ac79c83" ma:termSetId="82541825-1e4c-4e18-9c16-e4bb77f46ae6" ma:anchorId="63b2c99e-de92-4879-b888-b63049546169" ma:open="true" ma:isKeyword="false">
      <xsd:complexType>
        <xsd:sequence>
          <xsd:element ref="pc:Terms" minOccurs="0" maxOccurs="1"/>
        </xsd:sequence>
      </xsd:complexType>
    </xsd:element>
    <xsd:element name="TaxKeywordTaxHTField" ma:index="15" nillable="true" ma:taxonomy="true" ma:internalName="TaxKeywordTaxHTField" ma:taxonomyFieldName="TaxKeyword" ma:displayName="Enterprise Keywords" ma:readOnly="false" ma:fieldId="{23f27201-bee3-471e-b2e7-b64fd8b7ca38}" ma:taxonomyMulti="true" ma:sspId="251bc273-1602-4fac-9ab0-4c4e1ac79c83" ma:termSetId="00000000-0000-0000-0000-000000000000" ma:anchorId="00000000-0000-0000-0000-000000000000" ma:open="true" ma:isKeyword="true">
      <xsd:complexType>
        <xsd:sequence>
          <xsd:element ref="pc:Terms" minOccurs="0" maxOccurs="1"/>
        </xsd:sequence>
      </xsd:complexType>
    </xsd:element>
    <xsd:element name="TaxCatchAllLabel" ma:index="16" nillable="true" ma:displayName="Taxonomy Catch All Column1" ma:hidden="true" ma:list="{fcc75d03-3abd-4bf5-b0e2-78f43a78cac0}" ma:internalName="TaxCatchAllLabel" ma:readOnly="true" ma:showField="CatchAllDataLabel" ma:web="21524e96-ec98-4da0-a122-419156e7d6b0">
      <xsd:complexType>
        <xsd:complexContent>
          <xsd:extension base="dms:MultiChoiceLookup">
            <xsd:sequence>
              <xsd:element name="Value" type="dms:Lookup" maxOccurs="unbounded" minOccurs="0" nillable="true"/>
            </xsd:sequence>
          </xsd:extension>
        </xsd:complexContent>
      </xsd:complexType>
    </xsd:element>
    <xsd:element name="C3FinancialYearNote" ma:index="18" nillable="true" ma:taxonomy="true" ma:internalName="C3FinancialYearNote" ma:taxonomyFieldName="C3FinancialYear" ma:displayName="Financial Year" ma:readOnly="false" ma:fieldId="{576f231a-00e6-4d2f-a497-c942067ed5b8}" ma:sspId="251bc273-1602-4fac-9ab0-4c4e1ac79c83" ma:termSetId="67187f8a-7802-4a97-b714-f9f1f17ed6cc"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76270d6-e0e1-44d9-9147-71125ac31554" elementFormDefault="qualified">
    <xsd:import namespace="http://schemas.microsoft.com/office/2006/documentManagement/types"/>
    <xsd:import namespace="http://schemas.microsoft.com/office/infopath/2007/PartnerControls"/>
    <xsd:element name="k03a37f2627d4dc4ad1de93546aabd57" ma:index="17" nillable="true" ma:taxonomy="true" ma:internalName="k03a37f2627d4dc4ad1de93546aabd57" ma:taxonomyFieldName="Partnership_x0020_Sector" ma:displayName="Partnership Sector" ma:readOnly="false" ma:fieldId="{403a37f2-627d-4dc4-ad1d-e93546aabd57}" ma:sspId="251bc273-1602-4fac-9ab0-4c4e1ac79c83" ma:termSetId="82541825-1e4c-4e18-9c16-e4bb77f46ae6" ma:anchorId="796e6a38-8a90-418c-9b15-cc6a15a738fb" ma:open="true" ma:isKeyword="false">
      <xsd:complexType>
        <xsd:sequence>
          <xsd:element ref="pc:Terms" minOccurs="0" maxOccurs="1"/>
        </xsd:sequence>
      </xsd:complexType>
    </xsd:element>
    <xsd:element name="lcf76f155ced4ddcb4097134ff3c332f" ma:index="19"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BA1C25-5F5D-4D1D-8713-B4A54B51A44A}">
  <ds:schemaRefs>
    <ds:schemaRef ds:uri="http://schemas.microsoft.com/sharepoint/v3/contenttype/forms"/>
  </ds:schemaRefs>
</ds:datastoreItem>
</file>

<file path=customXml/itemProps2.xml><?xml version="1.0" encoding="utf-8"?>
<ds:datastoreItem xmlns:ds="http://schemas.openxmlformats.org/officeDocument/2006/customXml" ds:itemID="{134FD92D-866C-433A-A1FD-A7ED886D9752}">
  <ds:schemaRefs>
    <ds:schemaRef ds:uri="http://schemas.microsoft.com/office/2006/metadata/properties"/>
    <ds:schemaRef ds:uri="http://schemas.microsoft.com/office/infopath/2007/PartnerControls"/>
    <ds:schemaRef ds:uri="21524e96-ec98-4da0-a122-419156e7d6b0"/>
    <ds:schemaRef ds:uri="376270d6-e0e1-44d9-9147-71125ac31554"/>
  </ds:schemaRefs>
</ds:datastoreItem>
</file>

<file path=customXml/itemProps3.xml><?xml version="1.0" encoding="utf-8"?>
<ds:datastoreItem xmlns:ds="http://schemas.openxmlformats.org/officeDocument/2006/customXml" ds:itemID="{7D225B6B-01F6-487E-98B4-CC29E7B595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524e96-ec98-4da0-a122-419156e7d6b0"/>
    <ds:schemaRef ds:uri="376270d6-e0e1-44d9-9147-71125ac315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Introduction</vt:lpstr>
      <vt:lpstr>Energy Calculator</vt:lpstr>
      <vt:lpstr>Graph</vt:lpstr>
      <vt:lpstr>Parameters </vt:lpstr>
      <vt:lpstr>Example</vt:lpstr>
      <vt:lpstr>Introduction!_ftnref1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Coffee - EECA Energy Calculator</dc:title>
  <dc:subject/>
  <dc:creator>Michelle Sands</dc:creator>
  <cp:keywords/>
  <dc:description/>
  <cp:lastModifiedBy>Carolyn Small</cp:lastModifiedBy>
  <cp:revision/>
  <dcterms:created xsi:type="dcterms:W3CDTF">2020-12-07T21:28:11Z</dcterms:created>
  <dcterms:modified xsi:type="dcterms:W3CDTF">2025-03-19T22:24:02Z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0x010100FBA2F251638CCE48A93329D5E27FBC110100752342217DD78349B7B458CE96B5C641</vt:lpwstr>
  </property>
  <property fmtid="{D5CDD505-2E9C-101B-9397-08002B2CF9AE}" pid="3" name="Order">
    <vt:r8>404000</vt:r8>
  </property>
  <property fmtid="{D5CDD505-2E9C-101B-9397-08002B2CF9AE}" pid="4" name="Partnership Sector">
    <vt:lpwstr>593;#Sector Associations|a6007bde-6c27-40d2-9998-2f06fa854c52</vt:lpwstr>
  </property>
  <property fmtid="{D5CDD505-2E9C-101B-9397-08002B2CF9AE}" pid="5" name="_dlc_DocIdItemGuid">
    <vt:lpwstr>5a910a14-4891-4310-adb2-644f36a0aab8</vt:lpwstr>
  </property>
  <property fmtid="{D5CDD505-2E9C-101B-9397-08002B2CF9AE}" pid="6" name="TaxKeyword">
    <vt:lpwstr/>
  </property>
  <property fmtid="{D5CDD505-2E9C-101B-9397-08002B2CF9AE}" pid="7" name="C3FinancialYear">
    <vt:lpwstr>19;#22/23|98a01b43-8a87-4b39-8f4f-eed21432a2a4</vt:lpwstr>
  </property>
  <property fmtid="{D5CDD505-2E9C-101B-9397-08002B2CF9AE}" pid="8" name="C3Topic">
    <vt:lpwstr>610;#Templates|4a647560-0777-41cc-bc66-ef65261b062f</vt:lpwstr>
  </property>
  <property fmtid="{D5CDD505-2E9C-101B-9397-08002B2CF9AE}" pid="9" name="_docset_NoMedatataSyncRequired">
    <vt:lpwstr>False</vt:lpwstr>
  </property>
  <property fmtid="{D5CDD505-2E9C-101B-9397-08002B2CF9AE}" pid="10" name="C3TopicNote">
    <vt:lpwstr>Templates|4a647560-0777-41cc-bc66-ef65261b062f</vt:lpwstr>
  </property>
  <property fmtid="{D5CDD505-2E9C-101B-9397-08002B2CF9AE}" pid="11" name="C3FinancialYearNote">
    <vt:lpwstr>22/23|98a01b43-8a87-4b39-8f4f-eed21432a2a4</vt:lpwstr>
  </property>
  <property fmtid="{D5CDD505-2E9C-101B-9397-08002B2CF9AE}" pid="12" name="k03a37f2627d4dc4ad1de93546aabd57">
    <vt:lpwstr>Sector Associations|a6007bde-6c27-40d2-9998-2f06fa854c52</vt:lpwstr>
  </property>
  <property fmtid="{D5CDD505-2E9C-101B-9397-08002B2CF9AE}" pid="13" name="EmReceivedByName">
    <vt:lpwstr/>
  </property>
  <property fmtid="{D5CDD505-2E9C-101B-9397-08002B2CF9AE}" pid="14" name="EmSubject">
    <vt:lpwstr/>
  </property>
  <property fmtid="{D5CDD505-2E9C-101B-9397-08002B2CF9AE}" pid="15" name="DocumentSetDescription">
    <vt:lpwstr/>
  </property>
  <property fmtid="{D5CDD505-2E9C-101B-9397-08002B2CF9AE}" pid="16" name="EmToAddress">
    <vt:lpwstr/>
  </property>
  <property fmtid="{D5CDD505-2E9C-101B-9397-08002B2CF9AE}" pid="17" name="EmCategory">
    <vt:lpwstr/>
  </property>
  <property fmtid="{D5CDD505-2E9C-101B-9397-08002B2CF9AE}" pid="18" name="EmConversationIndex">
    <vt:lpwstr/>
  </property>
  <property fmtid="{D5CDD505-2E9C-101B-9397-08002B2CF9AE}" pid="19" name="EmBody">
    <vt:lpwstr/>
  </property>
  <property fmtid="{D5CDD505-2E9C-101B-9397-08002B2CF9AE}" pid="20" name="EmCC">
    <vt:lpwstr/>
  </property>
  <property fmtid="{D5CDD505-2E9C-101B-9397-08002B2CF9AE}" pid="21" name="EmFromName">
    <vt:lpwstr/>
  </property>
  <property fmtid="{D5CDD505-2E9C-101B-9397-08002B2CF9AE}" pid="22" name="EmBCCSMTPAddress">
    <vt:lpwstr/>
  </property>
  <property fmtid="{D5CDD505-2E9C-101B-9397-08002B2CF9AE}" pid="23" name="C3Region">
    <vt:lpwstr/>
  </property>
  <property fmtid="{D5CDD505-2E9C-101B-9397-08002B2CF9AE}" pid="24" name="EmFrom">
    <vt:lpwstr/>
  </property>
  <property fmtid="{D5CDD505-2E9C-101B-9397-08002B2CF9AE}" pid="25" name="EmTo">
    <vt:lpwstr/>
  </property>
  <property fmtid="{D5CDD505-2E9C-101B-9397-08002B2CF9AE}" pid="26" name="EmAttachmentNames">
    <vt:lpwstr/>
  </property>
  <property fmtid="{D5CDD505-2E9C-101B-9397-08002B2CF9AE}" pid="27" name="EmType">
    <vt:lpwstr/>
  </property>
  <property fmtid="{D5CDD505-2E9C-101B-9397-08002B2CF9AE}" pid="28" name="EmSentOnBehalfOfName">
    <vt:lpwstr/>
  </property>
  <property fmtid="{D5CDD505-2E9C-101B-9397-08002B2CF9AE}" pid="29" name="EmToSMTPAddress">
    <vt:lpwstr/>
  </property>
  <property fmtid="{D5CDD505-2E9C-101B-9397-08002B2CF9AE}" pid="30" name="_ExtendedDescription">
    <vt:lpwstr/>
  </property>
  <property fmtid="{D5CDD505-2E9C-101B-9397-08002B2CF9AE}" pid="31" name="EmConversationID">
    <vt:lpwstr/>
  </property>
  <property fmtid="{D5CDD505-2E9C-101B-9397-08002B2CF9AE}" pid="32" name="EmCCSMTPAddress">
    <vt:lpwstr/>
  </property>
  <property fmtid="{D5CDD505-2E9C-101B-9397-08002B2CF9AE}" pid="33" name="C3RegionNote">
    <vt:lpwstr/>
  </property>
  <property fmtid="{D5CDD505-2E9C-101B-9397-08002B2CF9AE}" pid="34" name="EmBCC">
    <vt:lpwstr/>
  </property>
  <property fmtid="{D5CDD505-2E9C-101B-9397-08002B2CF9AE}" pid="35" name="EmID">
    <vt:lpwstr/>
  </property>
  <property fmtid="{D5CDD505-2E9C-101B-9397-08002B2CF9AE}" pid="36" name="URL">
    <vt:lpwstr/>
  </property>
  <property fmtid="{D5CDD505-2E9C-101B-9397-08002B2CF9AE}" pid="37" name="EmCon">
    <vt:lpwstr/>
  </property>
  <property fmtid="{D5CDD505-2E9C-101B-9397-08002B2CF9AE}" pid="38" name="EmFromSMTPAddress">
    <vt:lpwstr/>
  </property>
  <property fmtid="{D5CDD505-2E9C-101B-9397-08002B2CF9AE}" pid="39" name="EmCompanies">
    <vt:lpwstr/>
  </property>
  <property fmtid="{D5CDD505-2E9C-101B-9397-08002B2CF9AE}" pid="40" name="EmAttachCount">
    <vt:lpwstr/>
  </property>
  <property fmtid="{D5CDD505-2E9C-101B-9397-08002B2CF9AE}" pid="41" name="EmReceivedOnBehalfOfName">
    <vt:lpwstr/>
  </property>
  <property fmtid="{D5CDD505-2E9C-101B-9397-08002B2CF9AE}" pid="42" name="kddd98c5f6f34737bde028fc23de385d">
    <vt:lpwstr/>
  </property>
  <property fmtid="{D5CDD505-2E9C-101B-9397-08002B2CF9AE}" pid="43" name="ProgrammePartner">
    <vt:lpwstr/>
  </property>
  <property fmtid="{D5CDD505-2E9C-101B-9397-08002B2CF9AE}" pid="44" name="EmRetentionPolicyName">
    <vt:lpwstr/>
  </property>
  <property fmtid="{D5CDD505-2E9C-101B-9397-08002B2CF9AE}" pid="45" name="EmReplyRecipients">
    <vt:lpwstr/>
  </property>
  <property fmtid="{D5CDD505-2E9C-101B-9397-08002B2CF9AE}" pid="46" name="EmReplyRecipientNames">
    <vt:lpwstr/>
  </property>
  <property fmtid="{D5CDD505-2E9C-101B-9397-08002B2CF9AE}" pid="47" name="MediaServiceImageTags">
    <vt:lpwstr/>
  </property>
  <property fmtid="{D5CDD505-2E9C-101B-9397-08002B2CF9AE}" pid="48" name="SharedWithUsers">
    <vt:lpwstr>70;#Insa Errey;#583;#Karen Orr;#85;#Hamish Thomson;#86;#Julie Coyne</vt:lpwstr>
  </property>
  <property fmtid="{D5CDD505-2E9C-101B-9397-08002B2CF9AE}" pid="49" name="Partnership_x0020_Sector">
    <vt:lpwstr>593;#Sector Associations|a6007bde-6c27-40d2-9998-2f06fa854c52</vt:lpwstr>
  </property>
</Properties>
</file>